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5200" windowHeight="11985" tabRatio="684" activeTab="1"/>
  </bookViews>
  <sheets>
    <sheet name="NASLOVNICA" sheetId="22" r:id="rId1"/>
    <sheet name="Dojava požara" sheetId="12" r:id="rId2"/>
  </sheets>
  <definedNames>
    <definedName name="_xlnm.Print_Area" localSheetId="1">'Dojava požara'!$A$1:$F$140</definedName>
    <definedName name="_xlnm.Print_Area" localSheetId="0">NASLOVNICA!$A$1:$E$49</definedName>
  </definedNames>
  <calcPr calcId="152511"/>
</workbook>
</file>

<file path=xl/calcChain.xml><?xml version="1.0" encoding="utf-8"?>
<calcChain xmlns="http://schemas.openxmlformats.org/spreadsheetml/2006/main">
  <c r="F74" i="12" l="1"/>
  <c r="F72" i="12"/>
  <c r="F70" i="12"/>
  <c r="F68" i="12"/>
  <c r="F66" i="12"/>
  <c r="F64" i="12"/>
  <c r="F62" i="12"/>
  <c r="D90" i="12"/>
  <c r="D78" i="12" l="1"/>
  <c r="D114" i="12"/>
  <c r="D112" i="12"/>
  <c r="D108" i="12"/>
  <c r="D104" i="12"/>
  <c r="D100" i="12"/>
  <c r="D45" i="12" l="1"/>
  <c r="D106" i="12" s="1"/>
  <c r="D30" i="12"/>
  <c r="D118" i="12" s="1"/>
  <c r="D102" i="12" l="1"/>
  <c r="F110" i="12" l="1"/>
  <c r="D57" i="12" l="1"/>
  <c r="F57" i="12" s="1"/>
  <c r="F54" i="12"/>
  <c r="D15" i="12"/>
  <c r="D116" i="12" l="1"/>
  <c r="F116" i="12" s="1"/>
  <c r="F42" i="12"/>
  <c r="F122" i="12"/>
  <c r="F76" i="12"/>
  <c r="F59" i="12"/>
  <c r="F51" i="12"/>
  <c r="F33" i="12"/>
  <c r="F36" i="12"/>
  <c r="F39" i="12"/>
  <c r="F45" i="12"/>
  <c r="F48" i="12"/>
  <c r="F21" i="12"/>
  <c r="F24" i="12"/>
  <c r="F27" i="12"/>
  <c r="F30" i="12"/>
  <c r="F12" i="12"/>
  <c r="D4" i="12" s="1"/>
  <c r="F15" i="12"/>
  <c r="F18" i="12"/>
  <c r="F137" i="12" l="1"/>
  <c r="F135" i="12"/>
  <c r="F133" i="12"/>
  <c r="F131" i="12"/>
  <c r="F129" i="12"/>
  <c r="F127" i="12"/>
  <c r="F125" i="12"/>
  <c r="F120" i="12"/>
  <c r="F118" i="12"/>
  <c r="F114" i="12"/>
  <c r="F112" i="12"/>
  <c r="F108" i="12"/>
  <c r="F106" i="12"/>
  <c r="F104" i="12"/>
  <c r="F102" i="12"/>
  <c r="F100" i="12"/>
  <c r="F94" i="12"/>
  <c r="F92" i="12"/>
  <c r="F88" i="12"/>
  <c r="F84" i="12"/>
  <c r="F80" i="12"/>
  <c r="F139" i="12" l="1"/>
  <c r="D30" i="22" s="1"/>
  <c r="D31" i="22" s="1"/>
  <c r="D5" i="12"/>
  <c r="F78" i="12"/>
  <c r="F90" i="12" l="1"/>
  <c r="D96" i="12" l="1"/>
  <c r="F96" i="12" l="1"/>
  <c r="D98" i="12"/>
  <c r="F98" i="12" s="1"/>
  <c r="D86" i="12"/>
  <c r="F86" i="12" s="1"/>
  <c r="D82" i="12"/>
  <c r="F82" i="12" s="1"/>
  <c r="D6" i="12" l="1"/>
</calcChain>
</file>

<file path=xl/sharedStrings.xml><?xml version="1.0" encoding="utf-8"?>
<sst xmlns="http://schemas.openxmlformats.org/spreadsheetml/2006/main" count="216" uniqueCount="149">
  <si>
    <t>kom</t>
  </si>
  <si>
    <t>m</t>
  </si>
  <si>
    <t>Jed. mj.</t>
  </si>
  <si>
    <t>Količina</t>
  </si>
  <si>
    <t>Jed. cijena</t>
  </si>
  <si>
    <t>Ukupno</t>
  </si>
  <si>
    <t>Opis</t>
  </si>
  <si>
    <t>INSTALACIJA SUSTAVA ZA DOJAVU POŽARA</t>
  </si>
  <si>
    <t>Obuka korisnika za rad sa sustavom uz dostavu korisničkih uputa na hrvatskom jeziku</t>
  </si>
  <si>
    <t>R. br.</t>
  </si>
  <si>
    <t>SVEUKUPNO - INSTALACIJA SUSTAVA ZA DOJAVU POŽARA - bez PDV-a:</t>
  </si>
  <si>
    <t>1. Oprema:</t>
  </si>
  <si>
    <t>2. Kablovi i montaža:</t>
  </si>
  <si>
    <t>3. Programiranje i ispitivanje:</t>
  </si>
  <si>
    <t>Dobava i isporuka vatrodojavnog instalacijskog kabela s izolacijom i PVC plaštom JB-Y(St)Y 2x2x0,8 mm</t>
  </si>
  <si>
    <t>Polaganje vatrodojavnog instalacijskog kabela s izolacijom i PVC plaštom JB-Y(St)Y 2x2x0,8 mm</t>
  </si>
  <si>
    <t>Montaža i spajanje automatskih detektora zajedno s podnožjima</t>
  </si>
  <si>
    <t>Puštanje u rad sustava za dojavu požara</t>
  </si>
  <si>
    <t>Izrada proboja za cijev promjera 25 mm i bušenje proboja kroz zid debljine do 40 cm sa povlačenjem instalacijskih cijevi uključujući izradu sanacije proboja (zatvaranje proboja, gletanje, …)</t>
  </si>
  <si>
    <t>Izrada protupožarnog brtvljenja na granici požarnih sektora provrta 25 mm</t>
  </si>
  <si>
    <t>1.1</t>
  </si>
  <si>
    <t>2.1</t>
  </si>
  <si>
    <t>TROŠKOVI OPREME:</t>
  </si>
  <si>
    <t>TROŠKOVI RADOVA:</t>
  </si>
  <si>
    <t>SVEUKUPNO - bez PDV-a:</t>
  </si>
  <si>
    <r>
      <t>Dobava i isporuka bezhalogenog energetskog i signalnog kabela poboljšanih svojstava za slučaj požara NHXH FE 180/E 90 3x1,5 mm</t>
    </r>
    <r>
      <rPr>
        <vertAlign val="superscript"/>
        <sz val="10"/>
        <rFont val="Century Gothic"/>
        <family val="2"/>
        <charset val="238"/>
      </rPr>
      <t xml:space="preserve">2 </t>
    </r>
  </si>
  <si>
    <r>
      <t>Polaganje bezhalogenog energetskog i signalnog kabela poboljšanih svojstava za slučaj požara NHXH FE 180/E 90 3x1,5 mm</t>
    </r>
    <r>
      <rPr>
        <vertAlign val="superscript"/>
        <sz val="10"/>
        <rFont val="Century Gothic"/>
        <family val="2"/>
        <charset val="238"/>
      </rPr>
      <t xml:space="preserve">2 </t>
    </r>
  </si>
  <si>
    <t xml:space="preserve">Dobava i isporuka naljepnica za označavanje elemenata sustava za dojavu požara </t>
  </si>
  <si>
    <t>1.2</t>
  </si>
  <si>
    <t>1.3</t>
  </si>
  <si>
    <t>3.1</t>
  </si>
  <si>
    <t>3.2</t>
  </si>
  <si>
    <t>3.3</t>
  </si>
  <si>
    <t>3.4</t>
  </si>
  <si>
    <t>3.5</t>
  </si>
  <si>
    <t>3.6</t>
  </si>
  <si>
    <t>3.7</t>
  </si>
  <si>
    <t>1.4</t>
  </si>
  <si>
    <t>1.5</t>
  </si>
  <si>
    <t>1.6</t>
  </si>
  <si>
    <t>2.2</t>
  </si>
  <si>
    <t>2.3</t>
  </si>
  <si>
    <t>2.4</t>
  </si>
  <si>
    <t>2.5</t>
  </si>
  <si>
    <t>2.6</t>
  </si>
  <si>
    <t>2.7</t>
  </si>
  <si>
    <t>2.8</t>
  </si>
  <si>
    <t>2.9</t>
  </si>
  <si>
    <t>2.10</t>
  </si>
  <si>
    <t>2.11</t>
  </si>
  <si>
    <t>Dobava i isporuka podnožja za automatske adresabilne detektore požara.
Nadžbukna ugradnja. 4 kontakta. Dimenzija 100 x 5 mm. Bijela boja.</t>
  </si>
  <si>
    <t>Dobava i isporuka kućišta za jedan adresabilni modul.
Moduli iz serije MAD-400. Dimenzija 172 x 170 x 48 mm.</t>
  </si>
  <si>
    <r>
      <t>Dobava i isporuka akumulatorskih baterija 12 V</t>
    </r>
    <r>
      <rPr>
        <vertAlign val="subscript"/>
        <sz val="10"/>
        <rFont val="Century Gothic"/>
        <family val="2"/>
        <charset val="238"/>
      </rPr>
      <t xml:space="preserve">DC </t>
    </r>
    <r>
      <rPr>
        <sz val="10"/>
        <rFont val="Century Gothic"/>
        <family val="2"/>
        <charset val="238"/>
      </rPr>
      <t>/</t>
    </r>
    <r>
      <rPr>
        <vertAlign val="subscript"/>
        <sz val="10"/>
        <rFont val="Century Gothic"/>
        <family val="2"/>
        <charset val="238"/>
      </rPr>
      <t xml:space="preserve"> </t>
    </r>
    <r>
      <rPr>
        <sz val="10"/>
        <rFont val="Century Gothic"/>
        <family val="2"/>
        <charset val="238"/>
      </rPr>
      <t>12 Ah za autonomiju centrale dojave požara.</t>
    </r>
  </si>
  <si>
    <t>Dobava i isporuka instalacijske kanalice dimenzija min. 16 x 16 mm sa uključenim potrebnim dodatnim priborom</t>
  </si>
  <si>
    <t>Montaža i spajanje ručnih javljača požara</t>
  </si>
  <si>
    <t>Polaganje instalacijske kanalice dimenzija min. 16 x 16 mm sa uključenim potrebnim dodatnim priborom</t>
  </si>
  <si>
    <t>2.12</t>
  </si>
  <si>
    <t>Prvo funkcionalno ispitivanje sustava za dojavu požara od strane ovlaštene ustanove te izdavanje uvjerenja o funkcionalnosti sustava za dojavu požara</t>
  </si>
  <si>
    <t>Montaža i spajanje dojavnika (komunikatora)</t>
  </si>
  <si>
    <t>Spajanje napojnog kabela centrale sustava dojave požara unutar razdjelnika razvodnog ormara na slobodni osigurač od 16 A</t>
  </si>
  <si>
    <t>Programiranje i parametriranje centrale dojave požara, komunikatora za dojavu na JVP i unošenje podataka sa usklađivanjem izvršnih funkcija sustava</t>
  </si>
  <si>
    <t>Dobava i isporuka knjige održavanja</t>
  </si>
  <si>
    <t>Primopredaja sustava za dojavu požara investitoru (predaja tehničke dokumentacije, knjige održavanja, certifikata ugrađene opreme, programske dokumentacije te projekta izvedenog stanja)</t>
  </si>
  <si>
    <t>Montaža i spajanje ulazno/izlaznih i relejnih modula</t>
  </si>
  <si>
    <t>Dobava i isporuka naljepnice D1 (prema normi HRN DIN 4066) za označavanje puta od prijelaznog mjesta vatrogasne tehnike do centrale za dojavu požara</t>
  </si>
  <si>
    <t>Dobava i isporuka naljepnice D2 (prema normi HRN DIN 4066) za označavanje puta od prijelaznog mjesta vatrogasne tehnike do centrale za dojavu požara</t>
  </si>
  <si>
    <r>
      <t>Dobava i isporuka nadziranog napajanja 24 V</t>
    </r>
    <r>
      <rPr>
        <vertAlign val="subscript"/>
        <sz val="10"/>
        <rFont val="Century Gothic"/>
        <family val="2"/>
        <charset val="238"/>
      </rPr>
      <t>DC</t>
    </r>
    <r>
      <rPr>
        <sz val="10"/>
        <rFont val="Century Gothic"/>
        <family val="2"/>
        <charset val="238"/>
      </rPr>
      <t>.
Napajanje 230 V</t>
    </r>
    <r>
      <rPr>
        <vertAlign val="subscript"/>
        <sz val="10"/>
        <rFont val="Century Gothic"/>
        <family val="2"/>
        <charset val="238"/>
      </rPr>
      <t>AC</t>
    </r>
    <r>
      <rPr>
        <sz val="10"/>
        <rFont val="Century Gothic"/>
        <family val="2"/>
        <charset val="238"/>
      </rPr>
      <t>. Struja 5 A. Metalno kućište. Zaštita kućišta IP30. Dimenzije 310 x 373 x 175 mm. Zadovoljava minimalno norme EN54-4 i EN 12101. Crna boja.  U kućište je moguće smjestiti 2x baterije maks, kapaciteta do 18 Ah.</t>
    </r>
  </si>
  <si>
    <r>
      <t>Dobava i isporuka akumulatorskih baterija 12 V</t>
    </r>
    <r>
      <rPr>
        <vertAlign val="subscript"/>
        <sz val="10"/>
        <rFont val="Century Gothic"/>
        <family val="2"/>
        <charset val="238"/>
      </rPr>
      <t xml:space="preserve">DC </t>
    </r>
    <r>
      <rPr>
        <sz val="10"/>
        <rFont val="Century Gothic"/>
        <family val="2"/>
        <charset val="238"/>
      </rPr>
      <t>/</t>
    </r>
    <r>
      <rPr>
        <vertAlign val="subscript"/>
        <sz val="10"/>
        <rFont val="Century Gothic"/>
        <family val="2"/>
        <charset val="238"/>
      </rPr>
      <t xml:space="preserve"> </t>
    </r>
    <r>
      <rPr>
        <sz val="10"/>
        <rFont val="Century Gothic"/>
        <family val="2"/>
        <charset val="238"/>
      </rPr>
      <t>18 Ah.</t>
    </r>
  </si>
  <si>
    <r>
      <t>Dobava i isporuka linijskog detektora.
Konfiguracija putem mobilne aplikacije. Sastoji se od motorizirane glave unutar kontrolera i zrcala (reflektora). Montira se u blizini stropa. Detekcija do 70 m (proširivo do 140 ili 160 m). Napajanje od 12 do 30 V</t>
    </r>
    <r>
      <rPr>
        <vertAlign val="subscript"/>
        <sz val="10"/>
        <rFont val="Century Gothic"/>
        <family val="2"/>
        <charset val="238"/>
      </rPr>
      <t>DC</t>
    </r>
    <r>
      <rPr>
        <sz val="10"/>
        <rFont val="Century Gothic"/>
        <family val="2"/>
        <charset val="238"/>
      </rPr>
      <t>. Struja u mirovanju 5,5 mA. Struja u komunikaciji 17 mA. Radna temperatura od -10°C do +55°C. Zaštita kućišta IP65. Zadovoljava minimalno norme EN54-12. Dimenzije kontrolera 180 x 155 x 137 mm. Potrebno dodatno napajanje 24 V</t>
    </r>
    <r>
      <rPr>
        <vertAlign val="subscript"/>
        <sz val="10"/>
        <rFont val="Century Gothic"/>
        <family val="2"/>
        <charset val="238"/>
      </rPr>
      <t>DC</t>
    </r>
    <r>
      <rPr>
        <sz val="10"/>
        <rFont val="Century Gothic"/>
        <family val="2"/>
        <charset val="238"/>
      </rPr>
      <t>.</t>
    </r>
  </si>
  <si>
    <t>Polaganje LAN mrežnog kabela UTP Cat. 6</t>
  </si>
  <si>
    <t>Dobava i isporuka LAN mrežnog kabela UTP Cat. 6</t>
  </si>
  <si>
    <t>Montaža i spajanje konvencionalne sirene</t>
  </si>
  <si>
    <t>Najam bine (podizne platforme)</t>
  </si>
  <si>
    <t>dan</t>
  </si>
  <si>
    <r>
      <t>Dobava i isporuka adresabilnog ručnog javljača požara.
Napajanje od 22 do 38 V</t>
    </r>
    <r>
      <rPr>
        <vertAlign val="subscript"/>
        <sz val="10"/>
        <rFont val="Century Gothic"/>
        <family val="2"/>
        <charset val="238"/>
      </rPr>
      <t>DC</t>
    </r>
    <r>
      <rPr>
        <sz val="10"/>
        <rFont val="Century Gothic"/>
        <family val="2"/>
        <charset val="238"/>
      </rPr>
      <t xml:space="preserve">. Struja u mirovanju 0,3 mA. Struja u alarmu 3 mA. Sa ugrađenim izolatorom petlje. Zaštita kućišta IP40. Radna temperatura od -10°C do +55°C. Dimenzije 98 x 98 x 48 mm. Zadovoljava minimalno norme EN54-11 i EN54-17. Crvena boja. Jamstvo 2 godine. </t>
    </r>
  </si>
  <si>
    <r>
      <t>Dobava i isporuka automatskog adresabilnog termičkog detektora požara.
Temperaturni prag na 58°C. Termodiferencijalni detektor. Radni napon od 22 do 38 V</t>
    </r>
    <r>
      <rPr>
        <vertAlign val="subscript"/>
        <sz val="10"/>
        <rFont val="Century Gothic"/>
        <family val="2"/>
        <charset val="238"/>
      </rPr>
      <t>DC</t>
    </r>
    <r>
      <rPr>
        <sz val="10"/>
        <rFont val="Century Gothic"/>
        <family val="2"/>
        <charset val="238"/>
      </rPr>
      <t xml:space="preserve">. Struja u mirovanju 0,3 mA. Struja u alarmu 11 mA. LED indikator statusa. S ugrađenim izolatorom petlje. Podnožje detektora iz serije Z-200. Zadovoljava minimalno norme EN54-5 i EN54-17. Bijela boja. Zaštita kućišta IP20. Dimenzija 100 x 40 mm. Jamstvo 2 godine. </t>
    </r>
  </si>
  <si>
    <r>
      <t>Dobava i isporuka ulazno-izlaznog adresabilnog modula.
Modul sa 1 ulazom i 1 izlazom. Napajanje od 22 do 38 V</t>
    </r>
    <r>
      <rPr>
        <vertAlign val="subscript"/>
        <sz val="10"/>
        <rFont val="Century Gothic"/>
        <family val="2"/>
        <charset val="238"/>
      </rPr>
      <t>DC</t>
    </r>
    <r>
      <rPr>
        <sz val="10"/>
        <rFont val="Century Gothic"/>
        <family val="2"/>
        <charset val="238"/>
      </rPr>
      <t xml:space="preserve">. Struja u mirovanju 0,3 mA. Struja u alarmu 3 mA. S ugrađenim izolatorom petlje. Radna temperatura od -10°C do +70°C. Zaštita kućišta IP40. Dimenzija 100 x 100 x 23 mm. Zadovoljava minimalno norme EN54-17 i EN54-18. Crvena boja. Jamstvo 2 godine. </t>
    </r>
  </si>
  <si>
    <r>
      <t>Dobava i isporuka ulazno-izlaznog adresabilnog modula.
Modul sa 2 ulaza i 2 izlaza. Napajanje od 22 do 38 V</t>
    </r>
    <r>
      <rPr>
        <vertAlign val="subscript"/>
        <sz val="10"/>
        <rFont val="Century Gothic"/>
        <family val="2"/>
        <charset val="238"/>
      </rPr>
      <t>DC</t>
    </r>
    <r>
      <rPr>
        <sz val="10"/>
        <rFont val="Century Gothic"/>
        <family val="2"/>
        <charset val="238"/>
      </rPr>
      <t xml:space="preserve">. Struja u mirovanju 0,3 mA. Struja u alarmu 3 mA. S ugrađenim izolatorom petlje. Radna temperatura od -10°C do +70°C. Zaštita kućišta IP40. Dimenzija 100 x 100 x 23 mm. Zadovoljava minimalno norme EN54-17 i EN54-18. Crvena boja. Jamstvo 2 godine. </t>
    </r>
  </si>
  <si>
    <t>1.7</t>
  </si>
  <si>
    <t>1.8</t>
  </si>
  <si>
    <t>1.9</t>
  </si>
  <si>
    <t>1.10</t>
  </si>
  <si>
    <r>
      <t>Dobava i isporuka automatskog adresabilnog optičkog detektora požara.
Radni napon od 22 do 38 V</t>
    </r>
    <r>
      <rPr>
        <vertAlign val="subscript"/>
        <sz val="10"/>
        <rFont val="Century Gothic"/>
        <family val="2"/>
        <charset val="238"/>
      </rPr>
      <t>DC</t>
    </r>
    <r>
      <rPr>
        <sz val="10"/>
        <rFont val="Century Gothic"/>
        <family val="2"/>
        <charset val="238"/>
      </rPr>
      <t xml:space="preserve">. Struja u mirovanju 0,3 mA. Struja u alarmu 11 mA. LED indikator statusa. S ugrađenim izolatorom petlje. Podnožje detektora iz serije Z-200 ili Z-200-H. Zadovoljava minimalno norme EN54-7 i EN54-17. Bijela boja. Zaštita kućišta IP40. Dimenzija 100 x 42 mm. Jamstvo 2 godine. </t>
    </r>
  </si>
  <si>
    <r>
      <t>Dobava i isporuka automatskog adresabilnog optičko-termičkog detektora požara.
Radni napon od 22 do 38 V</t>
    </r>
    <r>
      <rPr>
        <vertAlign val="subscript"/>
        <sz val="10"/>
        <rFont val="Century Gothic"/>
        <family val="2"/>
        <charset val="238"/>
      </rPr>
      <t>DC</t>
    </r>
    <r>
      <rPr>
        <sz val="10"/>
        <rFont val="Century Gothic"/>
        <family val="2"/>
        <charset val="238"/>
      </rPr>
      <t xml:space="preserve">. Struja u mirovanju 0,3 mA. Struja u alarmu 11 mA. LED indikator statusa. S ugrađenim izolatorom petlje. Podnožje detektora iz serije Z-200. Zadovoljava minimalno norme EN54-5, EN54-7 i EN54-17. Bijela boja. Zaštita kućišta IP20. Dimenzija 100 x 42 mm. Jamstvo 2 godine. </t>
    </r>
  </si>
  <si>
    <r>
      <t>Dobava i isporuka upravljačkog adresabilnog modula.
Modul za 1 konvencionalnu zonu. S ugrađenim izolatorom petlje. Omogućuje do 20 konvencionalnih detektora ili 32 ručna javljača. Razlikuje alarm javljača, grešku zbog prekida ili kratkog spoja u zoni. 
Napajanje od 22 do 38 V</t>
    </r>
    <r>
      <rPr>
        <vertAlign val="subscript"/>
        <sz val="10"/>
        <rFont val="Century Gothic"/>
        <family val="2"/>
        <charset val="238"/>
      </rPr>
      <t>DC</t>
    </r>
    <r>
      <rPr>
        <sz val="10"/>
        <rFont val="Century Gothic"/>
        <family val="2"/>
        <charset val="238"/>
      </rPr>
      <t>. Struja u mirovanju 0,3 mA. Struja u alarmu 3 mA. S ugrađenim izolatorom petlje. Radna temperatura od -10°C do +70°C. Zaštita kućišta IP40. Dimenzija 100 x 100 x 23 mm. Zadovoljava minimalno norme EN54-17 i EN54-18. Potrebno dodatno napajanje od 24 V</t>
    </r>
    <r>
      <rPr>
        <vertAlign val="subscript"/>
        <sz val="10"/>
        <rFont val="Century Gothic"/>
        <family val="2"/>
        <charset val="238"/>
      </rPr>
      <t>DC</t>
    </r>
    <r>
      <rPr>
        <sz val="10"/>
        <rFont val="Century Gothic"/>
        <family val="2"/>
        <charset val="238"/>
      </rPr>
      <t>. Jamstvo 2 godine.</t>
    </r>
  </si>
  <si>
    <r>
      <t>Dobava i isporuka konvencionalne sirene s LED bljeskalicom.
Sirena napajana direktno sa centrale. Unutarnja ili vanjska ugradnja. Napajanje od 9 do 60 V</t>
    </r>
    <r>
      <rPr>
        <vertAlign val="subscript"/>
        <sz val="10"/>
        <rFont val="Century Gothic"/>
        <family val="2"/>
        <charset val="238"/>
      </rPr>
      <t>DC</t>
    </r>
    <r>
      <rPr>
        <sz val="10"/>
        <rFont val="Century Gothic"/>
        <family val="2"/>
        <charset val="238"/>
      </rPr>
      <t>. Struja u mirovanju 12,5 mA. Glasnoća od 98 do 105 dB(A). 32 tona i 2 razine zvuka. Radna temperatura od -10°C do +55°C. Zaštita kućišta IP65. Dimenzija 63 x 109 x 121 mm. Crvena boja. Zadovoljava minimalno norme EN54-3 i EN54-23. Jamstvo 2 godine.</t>
    </r>
  </si>
  <si>
    <r>
      <t>Dobava i isporuka adresabilne centrale dojave požara s četiri (4) adresabilne petlje.
Nije moguće proširenje sa više petlji. Maksimalno 1000 adresabilnih elemenata (250 adresa unutar pojedine petlje). 250 programibilnih zona, 6000 događaja, besplatni softver za programiranje, konfiguracija preko USB porta, 2 nadzirana izlaza za sirene i 2 ugrađena relejna beznaponska izlaza. Grafički LCD zaslon. Automatsko otkrivanje dvostrukih adresa. Dnevni i noćni režim rada. Napajanje 230 V</t>
    </r>
    <r>
      <rPr>
        <vertAlign val="subscript"/>
        <sz val="10"/>
        <rFont val="Century Gothic"/>
        <family val="2"/>
        <charset val="238"/>
      </rPr>
      <t>AC</t>
    </r>
    <r>
      <rPr>
        <sz val="10"/>
        <rFont val="Century Gothic"/>
        <family val="2"/>
        <charset val="238"/>
      </rPr>
      <t xml:space="preserve"> i 50 Hz. Izlazni napon 24 V</t>
    </r>
    <r>
      <rPr>
        <vertAlign val="subscript"/>
        <sz val="10"/>
        <rFont val="Century Gothic"/>
        <family val="2"/>
        <charset val="238"/>
      </rPr>
      <t>DC</t>
    </r>
    <r>
      <rPr>
        <sz val="10"/>
        <rFont val="Century Gothic"/>
        <family val="2"/>
        <charset val="238"/>
      </rPr>
      <t xml:space="preserve"> i 500 mA. Struja mirovanja 310 mA. Maksimalna struja 400 mA. Maksimalna dužina petlje 2 km. Maksimalni otpor petlje 44 Ω. Metalno kućište. Povezivanje na mrežu sa ostalim centralama i/ili paralelnim tabloima preko optičke komunikacije ili RS-485 porta. Modbus izlaz za integraciju pomoću komunikacijskih kartica i ContactID za povezivanje na centralni nadzorni sustav. Potpuni nadzor i daljinsko upravljanje s aplikacijom Detnov Cloud. Mogućnost upravljanja preko grafičkog softvera. Zadovoljava minimalno norme EN54-2, EN54-4 i EN54-13. Zaštita kućišta IP30. Dimenzija 460 x 360 x 120 mm. Jamstvo 2 godine. </t>
    </r>
  </si>
  <si>
    <r>
      <t>Dobava i isporuka TCP/IP komunikatora. 
Uređaj se sastoji od komunikacijskog transmitera EN 54-21 (KIT FB2-D) i komunikacijske kartice (TED-151-2PE). Prikladno za samostalnu CAD-150 adresabilnu centralu (bez paralelnog tabloa) koja se spaja na centralni nadzorni sustav. Radni napon od 5 do 30 V</t>
    </r>
    <r>
      <rPr>
        <vertAlign val="subscript"/>
        <sz val="10"/>
        <rFont val="Century Gothic"/>
        <family val="2"/>
        <charset val="238"/>
      </rPr>
      <t>DC</t>
    </r>
    <r>
      <rPr>
        <sz val="10"/>
        <rFont val="Century Gothic"/>
        <family val="2"/>
        <charset val="238"/>
      </rPr>
      <t xml:space="preserve">. Potrošnja struje 90 mA u mirovanju i 180 mA u alarmu. Radna temperatura od -10°C do +40°C. Dimenzije sa kućištem 172 x 170 x 48 mm. Zadovoljava minimalno norme EN 54-21 i EN 50136-2. Jamstvo 2 godine. </t>
    </r>
  </si>
  <si>
    <t>1.11</t>
  </si>
  <si>
    <t>1.12</t>
  </si>
  <si>
    <t>1.13</t>
  </si>
  <si>
    <t>1.14</t>
  </si>
  <si>
    <t>1.15</t>
  </si>
  <si>
    <t>1.16</t>
  </si>
  <si>
    <t>1.17</t>
  </si>
  <si>
    <t>ELEKTRO-LOG d.o.o.
za graditeljstvo i usluge 
Kralja Zvonimira 14, 47000 Karlovac
MB: 5843685
OIB: 38247968909
Mob: +385(0)989465136
Email: elektro-log@elektro-log.hr
Web: elektro-log.hr</t>
  </si>
  <si>
    <t>Investitor:</t>
  </si>
  <si>
    <t>Građevina:</t>
  </si>
  <si>
    <t>Lokacija:</t>
  </si>
  <si>
    <t>Vrsta:</t>
  </si>
  <si>
    <t xml:space="preserve">ELEKTROTEHNIČKI PROJEKT - 
SUSTAV DOJAVE POŽARA </t>
  </si>
  <si>
    <t>Razina razrade projekta:</t>
  </si>
  <si>
    <t>GLAVNI PROJEKT</t>
  </si>
  <si>
    <t>Broj dokumentacije:</t>
  </si>
  <si>
    <t>Predmet:</t>
  </si>
  <si>
    <t>SPECIFIKACIJA SUSTAVA:</t>
  </si>
  <si>
    <t>DOJAVA POŽARA</t>
  </si>
  <si>
    <t>Cijena (bez PDV):</t>
  </si>
  <si>
    <t>GRAD ZAGREB
Trg Stjepana Radića 1, 10000 Zagreb
OIB: 61817894937</t>
  </si>
  <si>
    <t xml:space="preserve">ZAMJENSKA GRAĐEVINA OSNOVNE ŠKOLE
„SESVETSKA SOPNICA“
 </t>
  </si>
  <si>
    <t xml:space="preserve">k.č.br. 2730/2, k.o. Sesvete 
Sopnička ulica 69, 10360 Sesvete </t>
  </si>
  <si>
    <t>TD-VD/31-25</t>
  </si>
  <si>
    <t>Naručitelj:</t>
  </si>
  <si>
    <t>OSNOVNA ŠKOLA „SESVETSKA SOPNICA“
Sopnička ulica 69, 10360 Sesvete
OIB: 98407642834</t>
  </si>
  <si>
    <t>U Karlovcu, prosinac 2025.</t>
  </si>
  <si>
    <t>Montaža, spajanje i podešavanje linijskih detektora</t>
  </si>
  <si>
    <r>
      <t>Montaža i spajanje 24 V</t>
    </r>
    <r>
      <rPr>
        <vertAlign val="subscript"/>
        <sz val="10"/>
        <rFont val="Century Gothic"/>
        <family val="2"/>
        <charset val="238"/>
      </rPr>
      <t>DC</t>
    </r>
    <r>
      <rPr>
        <sz val="10"/>
        <rFont val="Century Gothic"/>
        <family val="2"/>
        <charset val="238"/>
      </rPr>
      <t xml:space="preserve"> napajanja</t>
    </r>
  </si>
  <si>
    <t>Montaža i spajanje centrale dojave požara prema uputama proizvođača za osiguranje potpune funkcionalnosti (spajanje na izvor napajanja električne energije i svih vatrodojavnih petlji)</t>
  </si>
  <si>
    <t>2.13</t>
  </si>
  <si>
    <t>2.14</t>
  </si>
  <si>
    <t>2.15</t>
  </si>
  <si>
    <t>2.16</t>
  </si>
  <si>
    <t>2.17</t>
  </si>
  <si>
    <t>2.18</t>
  </si>
  <si>
    <t>2.19</t>
  </si>
  <si>
    <t>2.20</t>
  </si>
  <si>
    <t>2.21</t>
  </si>
  <si>
    <t>2.22</t>
  </si>
  <si>
    <t>2.23</t>
  </si>
  <si>
    <t>2.24</t>
  </si>
  <si>
    <t>Demontaža postojeće centrale dojave požara</t>
  </si>
  <si>
    <t>Demontaža postojećeg dojavnika (komunikatora)</t>
  </si>
  <si>
    <t>Demontaža postojećih automatskih detektora zajedno s podnožjima</t>
  </si>
  <si>
    <t>Demontaža postojećih ručnih javljača požara</t>
  </si>
  <si>
    <t>Demontaža postojećih ulazno/izlaznih i relejnih modula</t>
  </si>
  <si>
    <t>Demontaža postojećih linijskih detektora</t>
  </si>
  <si>
    <t>2.25</t>
  </si>
  <si>
    <t>2.26</t>
  </si>
  <si>
    <t>2.27</t>
  </si>
  <si>
    <t>2.28</t>
  </si>
  <si>
    <t>2.29</t>
  </si>
  <si>
    <t>2.30</t>
  </si>
  <si>
    <t>2.31</t>
  </si>
  <si>
    <t>TROŠKOVNIK</t>
  </si>
  <si>
    <t>Ispitivanje nove instalacije sustava za dojavu požara prije puštanja sustava u rad sa otklanjanjem grešaka, kratkih spojeva i ostalih poteškoća za rad vatrodojavnih petlji, kao i mjerenjem otpora izolacije i indirektnog napona dodira</t>
  </si>
  <si>
    <t>Demontaža postojećih rezervnih baterijskih napajanja</t>
  </si>
  <si>
    <t>Montaža i spajanje rezervnog baterijskog napajanja</t>
  </si>
  <si>
    <t xml:space="preserve">Izrada i isporuka projekta izvedenog stanja sustava u ovjerenom i uvezanom primjerku zajedno sa digitalnim primjerom s ovjerom ovlaštenog inženjera </t>
  </si>
  <si>
    <t>Tip kao: 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</si>
</sst>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k_n_-;\-* #,##0.00\ _k_n_-;_-* &quot;-&quot;??\ _k_n_-;_-@_-"/>
    <numFmt numFmtId="164" formatCode="#,##0.00\ &quot;kn&quot;"/>
    <numFmt numFmtId="165" formatCode="_-&quot;kn&quot;\ * #,##0.00_-;\-&quot;kn&quot;\ * #,##0.00_-;_-&quot;kn&quot;\ * &quot;-&quot;??_-;_-@_-"/>
    <numFmt numFmtId="166" formatCode="0.00_)"/>
    <numFmt numFmtId="167" formatCode="#,##0.00\ [$€-1]"/>
  </numFmts>
  <fonts count="41">
    <font>
      <sz val="11"/>
      <color theme="1"/>
      <name val="Calibri"/>
      <family val="2"/>
      <scheme val="minor"/>
    </font>
    <font>
      <sz val="10"/>
      <name val="Arial"/>
      <family val="2"/>
      <charset val="238"/>
    </font>
    <font>
      <sz val="10"/>
      <name val="Arial"/>
      <family val="2"/>
      <charset val="238"/>
    </font>
    <font>
      <sz val="10"/>
      <name val="Arial"/>
      <family val="2"/>
      <charset val="238"/>
    </font>
    <font>
      <sz val="12"/>
      <name val="Courier"/>
      <family val="1"/>
      <charset val="238"/>
    </font>
    <font>
      <sz val="10"/>
      <name val="Arial"/>
      <family val="2"/>
    </font>
    <font>
      <sz val="11"/>
      <name val="Arial"/>
      <family val="2"/>
      <charset val="238"/>
    </font>
    <font>
      <sz val="10"/>
      <color indexed="8"/>
      <name val="MS Sans Serif"/>
      <family val="2"/>
      <charset val="238"/>
    </font>
    <font>
      <sz val="10"/>
      <name val="MS Sans Serif"/>
      <family val="2"/>
      <charset val="238"/>
    </font>
    <font>
      <sz val="10"/>
      <name val="Arial"/>
      <family val="2"/>
      <charset val="238"/>
    </font>
    <font>
      <b/>
      <sz val="10"/>
      <name val="Century Gothic"/>
      <family val="2"/>
      <charset val="238"/>
    </font>
    <font>
      <sz val="10"/>
      <name val="Century Gothic"/>
      <family val="2"/>
      <charset val="238"/>
    </font>
    <font>
      <vertAlign val="subscript"/>
      <sz val="10"/>
      <name val="Century Gothic"/>
      <family val="2"/>
      <charset val="238"/>
    </font>
    <font>
      <vertAlign val="superscript"/>
      <sz val="10"/>
      <name val="Century Gothic"/>
      <family val="2"/>
      <charset val="238"/>
    </font>
    <font>
      <b/>
      <sz val="11"/>
      <name val="Century Gothic"/>
      <family val="2"/>
      <charset val="238"/>
    </font>
    <font>
      <sz val="11"/>
      <name val="Century Gothic"/>
      <family val="2"/>
      <charset val="238"/>
    </font>
    <font>
      <sz val="11"/>
      <color theme="1"/>
      <name val="Calibri"/>
      <family val="2"/>
      <charset val="238"/>
      <scheme val="minor"/>
    </font>
    <font>
      <sz val="11"/>
      <color rgb="FF000000"/>
      <name val="Calibri"/>
      <family val="2"/>
    </font>
    <font>
      <sz val="10"/>
      <color theme="1"/>
      <name val="Arial"/>
      <family val="2"/>
      <charset val="238"/>
    </font>
    <font>
      <sz val="10"/>
      <color theme="1"/>
      <name val="Century Gothic"/>
      <family val="2"/>
      <charset val="238"/>
    </font>
    <font>
      <b/>
      <sz val="11"/>
      <color theme="1"/>
      <name val="Century Gothic"/>
      <family val="2"/>
      <charset val="238"/>
    </font>
    <font>
      <sz val="11"/>
      <color theme="1"/>
      <name val="Century Gothic"/>
      <family val="2"/>
      <charset val="238"/>
    </font>
    <font>
      <sz val="10"/>
      <color theme="1"/>
      <name val="Calibri"/>
      <family val="2"/>
      <scheme val="minor"/>
    </font>
    <font>
      <sz val="8"/>
      <name val="Calibri"/>
      <family val="2"/>
      <scheme val="minor"/>
    </font>
    <font>
      <sz val="11"/>
      <color rgb="FFFF0000"/>
      <name val="Century Gothic"/>
      <family val="2"/>
      <charset val="238"/>
    </font>
    <font>
      <sz val="10"/>
      <color rgb="FFFF0000"/>
      <name val="Century Gothic"/>
      <family val="2"/>
      <charset val="238"/>
    </font>
    <font>
      <b/>
      <sz val="11"/>
      <color rgb="FFFF0000"/>
      <name val="Century Gothic"/>
      <family val="2"/>
      <charset val="238"/>
    </font>
    <font>
      <sz val="11"/>
      <color rgb="FFFF0000"/>
      <name val="Calibri"/>
      <family val="2"/>
      <scheme val="minor"/>
    </font>
    <font>
      <i/>
      <sz val="11"/>
      <name val="Century Gothic"/>
      <family val="2"/>
      <charset val="238"/>
    </font>
    <font>
      <sz val="10"/>
      <color rgb="FF000000"/>
      <name val="Arial1"/>
      <charset val="238"/>
    </font>
    <font>
      <b/>
      <sz val="9"/>
      <color theme="4" tint="-0.249977111117893"/>
      <name val="Century Gothic"/>
      <family val="2"/>
      <charset val="238"/>
    </font>
    <font>
      <sz val="11"/>
      <color indexed="10"/>
      <name val="Arial CE"/>
      <charset val="238"/>
    </font>
    <font>
      <sz val="9"/>
      <color theme="4" tint="-0.249977111117893"/>
      <name val="Century Gothic"/>
      <family val="2"/>
      <charset val="238"/>
    </font>
    <font>
      <b/>
      <sz val="14"/>
      <color indexed="12"/>
      <name val="Century Gothic"/>
      <family val="2"/>
      <charset val="238"/>
    </font>
    <font>
      <sz val="14"/>
      <name val="Century Gothic"/>
      <family val="2"/>
      <charset val="238"/>
    </font>
    <font>
      <sz val="11"/>
      <color indexed="8"/>
      <name val="Calibri"/>
      <family val="2"/>
      <charset val="238"/>
    </font>
    <font>
      <b/>
      <sz val="14"/>
      <color theme="8" tint="-0.499984740745262"/>
      <name val="Century Gothic"/>
      <family val="2"/>
      <charset val="238"/>
    </font>
    <font>
      <sz val="14"/>
      <color indexed="12"/>
      <name val="Century Gothic"/>
      <family val="2"/>
      <charset val="238"/>
    </font>
    <font>
      <b/>
      <sz val="14"/>
      <name val="Century Gothic"/>
      <family val="2"/>
      <charset val="238"/>
    </font>
    <font>
      <sz val="12"/>
      <name val="Century Gothic"/>
      <family val="2"/>
      <charset val="238"/>
    </font>
    <font>
      <sz val="12"/>
      <color theme="1"/>
      <name val="Century Gothic"/>
      <family val="2"/>
      <charset val="238"/>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4">
    <border>
      <left/>
      <right/>
      <top/>
      <bottom/>
      <diagonal/>
    </border>
    <border>
      <left/>
      <right/>
      <top/>
      <bottom style="thin">
        <color auto="1"/>
      </bottom>
      <diagonal/>
    </border>
    <border>
      <left/>
      <right/>
      <top style="thin">
        <color auto="1"/>
      </top>
      <bottom/>
      <diagonal/>
    </border>
    <border>
      <left/>
      <right/>
      <top style="double">
        <color indexed="64"/>
      </top>
      <bottom style="double">
        <color indexed="64"/>
      </bottom>
      <diagonal/>
    </border>
  </borders>
  <cellStyleXfs count="35">
    <xf numFmtId="0" fontId="0" fillId="0" borderId="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166" fontId="4" fillId="0" borderId="0"/>
    <xf numFmtId="0" fontId="1" fillId="0" borderId="0"/>
    <xf numFmtId="0" fontId="1" fillId="0" borderId="0"/>
    <xf numFmtId="0" fontId="1" fillId="0" borderId="0"/>
    <xf numFmtId="0" fontId="2" fillId="0" borderId="0"/>
    <xf numFmtId="0" fontId="1" fillId="0" borderId="0"/>
    <xf numFmtId="0" fontId="1"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6" fillId="0" borderId="0"/>
    <xf numFmtId="0" fontId="3" fillId="0" borderId="0"/>
    <xf numFmtId="0" fontId="1" fillId="0" borderId="0"/>
    <xf numFmtId="0" fontId="16" fillId="0" borderId="0"/>
    <xf numFmtId="0" fontId="9" fillId="0" borderId="0"/>
    <xf numFmtId="0" fontId="5" fillId="0" borderId="0"/>
    <xf numFmtId="0" fontId="1" fillId="0" borderId="0"/>
    <xf numFmtId="0" fontId="1" fillId="0" borderId="0"/>
    <xf numFmtId="0" fontId="8" fillId="0" borderId="0"/>
    <xf numFmtId="0" fontId="2" fillId="0" borderId="0"/>
    <xf numFmtId="0" fontId="7" fillId="0" borderId="0"/>
    <xf numFmtId="0" fontId="29" fillId="0" borderId="0" applyNumberFormat="0" applyBorder="0" applyProtection="0"/>
    <xf numFmtId="0" fontId="35" fillId="0" borderId="0"/>
  </cellStyleXfs>
  <cellXfs count="117">
    <xf numFmtId="0" fontId="0" fillId="0" borderId="0" xfId="0"/>
    <xf numFmtId="0" fontId="1" fillId="0" borderId="0" xfId="0" applyFont="1" applyAlignment="1">
      <alignment vertical="center" wrapText="1"/>
    </xf>
    <xf numFmtId="3" fontId="11" fillId="0" borderId="0" xfId="29" applyNumberFormat="1" applyFont="1" applyAlignment="1">
      <alignment horizontal="center" vertical="top"/>
    </xf>
    <xf numFmtId="0" fontId="11" fillId="0" borderId="0" xfId="29" applyFont="1" applyAlignment="1">
      <alignment horizontal="justify" vertical="top" wrapText="1"/>
    </xf>
    <xf numFmtId="0" fontId="11" fillId="0" borderId="0" xfId="29" applyFont="1" applyAlignment="1">
      <alignment horizontal="center" vertical="center"/>
    </xf>
    <xf numFmtId="49" fontId="15" fillId="0" borderId="0" xfId="29" applyNumberFormat="1" applyFont="1" applyAlignment="1">
      <alignment horizontal="center" vertical="top"/>
    </xf>
    <xf numFmtId="0" fontId="14" fillId="0" borderId="0" xfId="29" applyFont="1" applyAlignment="1">
      <alignment horizontal="left" vertical="top" wrapText="1"/>
    </xf>
    <xf numFmtId="0" fontId="15" fillId="0" borderId="0" xfId="29" applyFont="1" applyAlignment="1">
      <alignment horizontal="justify" vertical="top" wrapText="1"/>
    </xf>
    <xf numFmtId="164" fontId="15" fillId="0" borderId="0" xfId="0" applyNumberFormat="1" applyFont="1" applyAlignment="1">
      <alignment vertical="top"/>
    </xf>
    <xf numFmtId="3" fontId="15" fillId="0" borderId="0" xfId="29" applyNumberFormat="1" applyFont="1" applyAlignment="1">
      <alignment horizontal="center" vertical="center"/>
    </xf>
    <xf numFmtId="164" fontId="21" fillId="0" borderId="0" xfId="0" applyNumberFormat="1" applyFont="1" applyAlignment="1">
      <alignment vertical="center"/>
    </xf>
    <xf numFmtId="0" fontId="21" fillId="0" borderId="0" xfId="0" applyFont="1" applyAlignment="1">
      <alignment horizontal="right" vertical="center"/>
    </xf>
    <xf numFmtId="164" fontId="21" fillId="0" borderId="0" xfId="0" applyNumberFormat="1" applyFont="1" applyAlignment="1">
      <alignment horizontal="right" vertical="center"/>
    </xf>
    <xf numFmtId="164" fontId="15" fillId="0" borderId="0" xfId="0" applyNumberFormat="1" applyFont="1" applyAlignment="1">
      <alignment horizontal="right" vertical="center"/>
    </xf>
    <xf numFmtId="0" fontId="21" fillId="0" borderId="0" xfId="0" applyFont="1" applyAlignment="1">
      <alignment vertical="center"/>
    </xf>
    <xf numFmtId="0" fontId="19" fillId="0" borderId="0" xfId="0" applyFont="1" applyAlignment="1">
      <alignment vertical="center"/>
    </xf>
    <xf numFmtId="0" fontId="14" fillId="0" borderId="0" xfId="29" applyFont="1" applyAlignment="1">
      <alignment horizontal="center" vertical="center"/>
    </xf>
    <xf numFmtId="0" fontId="14" fillId="0" borderId="0" xfId="29" applyFont="1" applyAlignment="1">
      <alignment vertical="center" wrapText="1"/>
    </xf>
    <xf numFmtId="0" fontId="14" fillId="0" borderId="0" xfId="29" applyFont="1" applyAlignment="1">
      <alignment horizontal="center" vertical="center" wrapText="1"/>
    </xf>
    <xf numFmtId="0" fontId="14" fillId="0" borderId="0" xfId="29" applyFont="1" applyAlignment="1">
      <alignment vertical="center"/>
    </xf>
    <xf numFmtId="0" fontId="10" fillId="0" borderId="0" xfId="28" applyFont="1" applyAlignment="1">
      <alignment horizontal="center" vertical="center"/>
    </xf>
    <xf numFmtId="0" fontId="14" fillId="0" borderId="0" xfId="28" applyFont="1" applyAlignment="1">
      <alignment horizontal="center" vertical="center"/>
    </xf>
    <xf numFmtId="0" fontId="20" fillId="0" borderId="0" xfId="0" applyFont="1" applyAlignment="1">
      <alignment horizontal="center" vertical="center"/>
    </xf>
    <xf numFmtId="0" fontId="10" fillId="0" borderId="0" xfId="29" applyFont="1" applyAlignment="1">
      <alignment horizontal="right" vertical="center"/>
    </xf>
    <xf numFmtId="4" fontId="14" fillId="0" borderId="0" xfId="29" applyNumberFormat="1" applyFont="1" applyAlignment="1">
      <alignment horizontal="center" vertical="center"/>
    </xf>
    <xf numFmtId="164" fontId="14" fillId="0" borderId="0" xfId="29" applyNumberFormat="1" applyFont="1" applyAlignment="1">
      <alignment horizontal="right" vertical="center"/>
    </xf>
    <xf numFmtId="0" fontId="18" fillId="0" borderId="0" xfId="0" applyFont="1"/>
    <xf numFmtId="0" fontId="22" fillId="0" borderId="0" xfId="0" applyFont="1"/>
    <xf numFmtId="0" fontId="14" fillId="0" borderId="1" xfId="29" applyFont="1" applyBorder="1" applyAlignment="1">
      <alignment horizontal="center" vertical="center" wrapText="1"/>
    </xf>
    <xf numFmtId="0" fontId="11" fillId="0" borderId="0" xfId="29" applyFont="1" applyAlignment="1">
      <alignment horizontal="center"/>
    </xf>
    <xf numFmtId="3" fontId="15" fillId="0" borderId="0" xfId="29" applyNumberFormat="1" applyFont="1" applyAlignment="1">
      <alignment horizontal="center"/>
    </xf>
    <xf numFmtId="167" fontId="15" fillId="0" borderId="0" xfId="0" applyNumberFormat="1" applyFont="1" applyAlignment="1">
      <alignment horizontal="right"/>
    </xf>
    <xf numFmtId="164" fontId="15" fillId="0" borderId="0" xfId="0" applyNumberFormat="1" applyFont="1" applyAlignment="1">
      <alignment horizontal="right"/>
    </xf>
    <xf numFmtId="167" fontId="15" fillId="0" borderId="0" xfId="0" applyNumberFormat="1" applyFont="1" applyAlignment="1">
      <alignment horizontal="right" vertical="center"/>
    </xf>
    <xf numFmtId="167" fontId="11" fillId="0" borderId="0" xfId="0" applyNumberFormat="1" applyFont="1" applyAlignment="1">
      <alignment horizontal="right"/>
    </xf>
    <xf numFmtId="0" fontId="10" fillId="0" borderId="0" xfId="29" applyFont="1" applyAlignment="1">
      <alignment horizontal="left" vertical="center" wrapText="1"/>
    </xf>
    <xf numFmtId="167" fontId="24" fillId="0" borderId="0" xfId="0" applyNumberFormat="1" applyFont="1" applyAlignment="1">
      <alignment horizontal="right"/>
    </xf>
    <xf numFmtId="164" fontId="24" fillId="0" borderId="0" xfId="0" applyNumberFormat="1" applyFont="1" applyAlignment="1">
      <alignment horizontal="right"/>
    </xf>
    <xf numFmtId="0" fontId="27" fillId="0" borderId="0" xfId="0" applyFont="1"/>
    <xf numFmtId="167" fontId="24" fillId="0" borderId="0" xfId="0" applyNumberFormat="1" applyFont="1" applyAlignment="1">
      <alignment horizontal="right" vertical="center"/>
    </xf>
    <xf numFmtId="0" fontId="0" fillId="2" borderId="0" xfId="0" applyFill="1"/>
    <xf numFmtId="0" fontId="10" fillId="0" borderId="0" xfId="29" applyFont="1" applyAlignment="1">
      <alignment vertical="center" wrapText="1"/>
    </xf>
    <xf numFmtId="167" fontId="25" fillId="0" borderId="0" xfId="0" applyNumberFormat="1" applyFont="1" applyAlignment="1">
      <alignment horizontal="right"/>
    </xf>
    <xf numFmtId="167" fontId="19" fillId="0" borderId="0" xfId="0" applyNumberFormat="1" applyFont="1" applyAlignment="1">
      <alignment horizontal="right"/>
    </xf>
    <xf numFmtId="167" fontId="21" fillId="0" borderId="0" xfId="0" applyNumberFormat="1" applyFont="1" applyAlignment="1">
      <alignment horizontal="right"/>
    </xf>
    <xf numFmtId="167" fontId="21" fillId="0" borderId="0" xfId="0" applyNumberFormat="1" applyFont="1" applyAlignment="1">
      <alignment horizontal="right" vertical="center"/>
    </xf>
    <xf numFmtId="167" fontId="24" fillId="3" borderId="0" xfId="0" applyNumberFormat="1" applyFont="1" applyFill="1" applyAlignment="1">
      <alignment horizontal="right" vertical="center"/>
    </xf>
    <xf numFmtId="164" fontId="24" fillId="3" borderId="0" xfId="0" applyNumberFormat="1" applyFont="1" applyFill="1" applyAlignment="1">
      <alignment horizontal="right"/>
    </xf>
    <xf numFmtId="0" fontId="0" fillId="3" borderId="0" xfId="0" applyFill="1"/>
    <xf numFmtId="167" fontId="24" fillId="3" borderId="0" xfId="0" applyNumberFormat="1" applyFont="1" applyFill="1" applyAlignment="1">
      <alignment horizontal="right"/>
    </xf>
    <xf numFmtId="49" fontId="15" fillId="3" borderId="0" xfId="29" applyNumberFormat="1" applyFont="1" applyFill="1" applyAlignment="1">
      <alignment vertical="top"/>
    </xf>
    <xf numFmtId="49" fontId="15" fillId="0" borderId="0" xfId="29" applyNumberFormat="1" applyFont="1" applyAlignment="1">
      <alignment vertical="top"/>
    </xf>
    <xf numFmtId="0" fontId="11" fillId="0" borderId="0" xfId="33" applyFont="1"/>
    <xf numFmtId="0" fontId="30" fillId="0" borderId="0" xfId="33" applyFont="1" applyAlignment="1">
      <alignment horizontal="left" vertical="center"/>
    </xf>
    <xf numFmtId="49" fontId="31" fillId="0" borderId="0" xfId="0" applyNumberFormat="1" applyFont="1" applyAlignment="1" applyProtection="1">
      <alignment horizontal="left" vertical="center" wrapText="1"/>
      <protection locked="0"/>
    </xf>
    <xf numFmtId="0" fontId="32" fillId="0" borderId="0" xfId="33" applyFont="1" applyAlignment="1">
      <alignment horizontal="left" vertical="center"/>
    </xf>
    <xf numFmtId="0" fontId="33" fillId="0" borderId="0" xfId="33" applyFont="1"/>
    <xf numFmtId="0" fontId="34" fillId="0" borderId="0" xfId="33" applyFont="1"/>
    <xf numFmtId="0" fontId="34" fillId="0" borderId="0" xfId="33" applyFont="1" applyAlignment="1">
      <alignment horizontal="right"/>
    </xf>
    <xf numFmtId="0" fontId="36" fillId="4" borderId="0" xfId="34" applyFont="1" applyFill="1" applyAlignment="1">
      <alignment vertical="top"/>
    </xf>
    <xf numFmtId="0" fontId="36" fillId="4" borderId="0" xfId="34" applyFont="1" applyFill="1" applyAlignment="1">
      <alignment horizontal="left" vertical="top"/>
    </xf>
    <xf numFmtId="0" fontId="36" fillId="4" borderId="0" xfId="34" applyFont="1" applyFill="1" applyAlignment="1">
      <alignment horizontal="left" vertical="top" wrapText="1"/>
    </xf>
    <xf numFmtId="0" fontId="37" fillId="0" borderId="0" xfId="33" applyFont="1"/>
    <xf numFmtId="0" fontId="34" fillId="0" borderId="1" xfId="33" applyFont="1" applyBorder="1"/>
    <xf numFmtId="0" fontId="34" fillId="0" borderId="1" xfId="33" applyFont="1" applyBorder="1" applyAlignment="1">
      <alignment horizontal="center"/>
    </xf>
    <xf numFmtId="0" fontId="34" fillId="0" borderId="1" xfId="33" applyFont="1" applyBorder="1" applyAlignment="1">
      <alignment horizontal="right"/>
    </xf>
    <xf numFmtId="0" fontId="38" fillId="0" borderId="0" xfId="33" applyFont="1"/>
    <xf numFmtId="4" fontId="34" fillId="0" borderId="0" xfId="33" applyNumberFormat="1" applyFont="1"/>
    <xf numFmtId="0" fontId="34" fillId="0" borderId="0" xfId="33" quotePrefix="1" applyFont="1"/>
    <xf numFmtId="167" fontId="34" fillId="0" borderId="0" xfId="33" applyNumberFormat="1" applyFont="1"/>
    <xf numFmtId="4" fontId="38" fillId="0" borderId="3" xfId="33" applyNumberFormat="1" applyFont="1" applyBorder="1"/>
    <xf numFmtId="0" fontId="38" fillId="0" borderId="3" xfId="33" applyFont="1" applyBorder="1"/>
    <xf numFmtId="167" fontId="38" fillId="0" borderId="3" xfId="33" applyNumberFormat="1" applyFont="1" applyBorder="1" applyAlignment="1">
      <alignment horizontal="right"/>
    </xf>
    <xf numFmtId="0" fontId="38" fillId="0" borderId="0" xfId="33" applyFont="1" applyAlignment="1">
      <alignment horizontal="center"/>
    </xf>
    <xf numFmtId="4" fontId="38" fillId="0" borderId="0" xfId="33" applyNumberFormat="1" applyFont="1" applyBorder="1"/>
    <xf numFmtId="0" fontId="38" fillId="0" borderId="0" xfId="33" applyFont="1" applyBorder="1"/>
    <xf numFmtId="164" fontId="38" fillId="0" borderId="0" xfId="33" applyNumberFormat="1" applyFont="1" applyBorder="1" applyAlignment="1">
      <alignment horizontal="right"/>
    </xf>
    <xf numFmtId="0" fontId="39" fillId="0" borderId="0" xfId="33" applyFont="1"/>
    <xf numFmtId="0" fontId="40" fillId="0" borderId="0" xfId="0" applyFont="1" applyAlignment="1">
      <alignment vertical="center"/>
    </xf>
    <xf numFmtId="0" fontId="21" fillId="0" borderId="0" xfId="0" applyFont="1" applyBorder="1" applyAlignment="1">
      <alignment vertical="center"/>
    </xf>
    <xf numFmtId="0" fontId="24" fillId="0" borderId="0" xfId="0" applyFont="1" applyBorder="1" applyAlignment="1">
      <alignment horizontal="left"/>
    </xf>
    <xf numFmtId="0" fontId="14" fillId="0" borderId="0" xfId="29" applyFont="1" applyBorder="1" applyAlignment="1">
      <alignment horizontal="center" vertical="center" wrapText="1"/>
    </xf>
    <xf numFmtId="164" fontId="26" fillId="0" borderId="0" xfId="29" applyNumberFormat="1" applyFont="1" applyBorder="1" applyAlignment="1">
      <alignment horizontal="left" vertical="center" wrapText="1"/>
    </xf>
    <xf numFmtId="0" fontId="20" fillId="0" borderId="0" xfId="0" applyFont="1" applyBorder="1" applyAlignment="1">
      <alignment horizontal="center" vertical="center"/>
    </xf>
    <xf numFmtId="0" fontId="10" fillId="0" borderId="0" xfId="29" applyFont="1" applyBorder="1" applyAlignment="1">
      <alignment vertical="center" wrapText="1"/>
    </xf>
    <xf numFmtId="0" fontId="21" fillId="0" borderId="0" xfId="0" applyFont="1" applyBorder="1" applyAlignment="1">
      <alignment horizontal="right" vertical="center"/>
    </xf>
    <xf numFmtId="164" fontId="24" fillId="0" borderId="0" xfId="0" applyNumberFormat="1" applyFont="1" applyBorder="1" applyAlignment="1">
      <alignment horizontal="left" vertical="center"/>
    </xf>
    <xf numFmtId="167" fontId="21" fillId="0" borderId="0" xfId="0" applyNumberFormat="1" applyFont="1" applyBorder="1" applyAlignment="1">
      <alignment horizontal="right"/>
    </xf>
    <xf numFmtId="167" fontId="19" fillId="0" borderId="0" xfId="0" applyNumberFormat="1" applyFont="1" applyBorder="1" applyAlignment="1">
      <alignment horizontal="right"/>
    </xf>
    <xf numFmtId="164" fontId="15" fillId="0" borderId="0" xfId="0" applyNumberFormat="1" applyFont="1" applyBorder="1" applyAlignment="1">
      <alignment horizontal="right" vertical="center"/>
    </xf>
    <xf numFmtId="167" fontId="21" fillId="0" borderId="0" xfId="0" applyNumberFormat="1" applyFont="1" applyBorder="1" applyAlignment="1">
      <alignment horizontal="right" vertical="center"/>
    </xf>
    <xf numFmtId="164" fontId="24" fillId="3" borderId="0" xfId="0" applyNumberFormat="1" applyFont="1" applyFill="1" applyBorder="1" applyAlignment="1">
      <alignment horizontal="left" vertical="center"/>
    </xf>
    <xf numFmtId="0" fontId="24" fillId="3" borderId="0" xfId="0" applyFont="1" applyFill="1" applyBorder="1" applyAlignment="1">
      <alignment horizontal="left"/>
    </xf>
    <xf numFmtId="49" fontId="15" fillId="3" borderId="0" xfId="29" applyNumberFormat="1" applyFont="1" applyFill="1" applyBorder="1" applyAlignment="1">
      <alignment vertical="top"/>
    </xf>
    <xf numFmtId="164" fontId="15" fillId="0" borderId="0" xfId="0" applyNumberFormat="1" applyFont="1" applyBorder="1" applyAlignment="1">
      <alignment vertical="center"/>
    </xf>
    <xf numFmtId="164" fontId="21" fillId="0" borderId="0" xfId="0" applyNumberFormat="1" applyFont="1" applyBorder="1" applyAlignment="1">
      <alignment vertical="center"/>
    </xf>
    <xf numFmtId="167" fontId="24" fillId="0" borderId="0" xfId="0" applyNumberFormat="1" applyFont="1" applyBorder="1" applyAlignment="1">
      <alignment horizontal="left" vertical="center"/>
    </xf>
    <xf numFmtId="167" fontId="14" fillId="2" borderId="0" xfId="29" applyNumberFormat="1" applyFont="1" applyFill="1" applyBorder="1" applyAlignment="1">
      <alignment vertical="center"/>
    </xf>
    <xf numFmtId="0" fontId="21" fillId="0" borderId="0" xfId="0" applyFont="1" applyBorder="1"/>
    <xf numFmtId="0" fontId="18" fillId="0" borderId="0" xfId="0" applyFont="1" applyBorder="1"/>
    <xf numFmtId="0" fontId="0" fillId="0" borderId="0" xfId="0" applyBorder="1"/>
    <xf numFmtId="0" fontId="25" fillId="0" borderId="0" xfId="0" applyFont="1" applyBorder="1" applyAlignment="1">
      <alignment horizontal="left"/>
    </xf>
    <xf numFmtId="0" fontId="28" fillId="0" borderId="0" xfId="33" applyFont="1" applyAlignment="1">
      <alignment horizontal="right" wrapText="1"/>
    </xf>
    <xf numFmtId="0" fontId="36" fillId="4" borderId="0" xfId="34" applyFont="1" applyFill="1" applyAlignment="1">
      <alignment horizontal="left" vertical="top" wrapText="1"/>
    </xf>
    <xf numFmtId="0" fontId="36" fillId="4" borderId="0" xfId="34" applyFont="1" applyFill="1" applyAlignment="1">
      <alignment horizontal="left" vertical="top"/>
    </xf>
    <xf numFmtId="164" fontId="24" fillId="0" borderId="0" xfId="0" applyNumberFormat="1" applyFont="1" applyAlignment="1">
      <alignment horizontal="center" wrapText="1"/>
    </xf>
    <xf numFmtId="164" fontId="24" fillId="0" borderId="0" xfId="0" applyNumberFormat="1" applyFont="1" applyAlignment="1">
      <alignment horizontal="center" vertical="center"/>
    </xf>
    <xf numFmtId="167" fontId="24" fillId="0" borderId="0" xfId="0" applyNumberFormat="1" applyFont="1" applyAlignment="1">
      <alignment horizontal="center" vertical="center"/>
    </xf>
    <xf numFmtId="0" fontId="10" fillId="0" borderId="0" xfId="29" applyFont="1" applyAlignment="1">
      <alignment horizontal="left" vertical="center" wrapText="1"/>
    </xf>
    <xf numFmtId="0" fontId="14" fillId="2" borderId="0" xfId="29" applyFont="1" applyFill="1" applyAlignment="1">
      <alignment horizontal="left" vertical="center" wrapText="1"/>
    </xf>
    <xf numFmtId="0" fontId="10" fillId="0" borderId="2" xfId="29" applyFont="1" applyBorder="1" applyAlignment="1">
      <alignment horizontal="right" vertical="center" wrapText="1"/>
    </xf>
    <xf numFmtId="167" fontId="10" fillId="0" borderId="2" xfId="29" applyNumberFormat="1" applyFont="1" applyBorder="1" applyAlignment="1">
      <alignment horizontal="right" vertical="center" wrapText="1"/>
    </xf>
    <xf numFmtId="0" fontId="11" fillId="0" borderId="1" xfId="29" applyFont="1" applyBorder="1" applyAlignment="1">
      <alignment horizontal="right" vertical="center" wrapText="1"/>
    </xf>
    <xf numFmtId="167" fontId="11" fillId="0" borderId="1" xfId="29" applyNumberFormat="1" applyFont="1" applyBorder="1" applyAlignment="1">
      <alignment horizontal="right" vertical="center" wrapText="1"/>
    </xf>
    <xf numFmtId="0" fontId="14" fillId="2" borderId="0" xfId="29" applyFont="1" applyFill="1" applyAlignment="1">
      <alignment horizontal="center" vertical="center" wrapText="1"/>
    </xf>
    <xf numFmtId="0" fontId="11" fillId="0" borderId="0" xfId="29" applyFont="1" applyAlignment="1">
      <alignment horizontal="right" vertical="center" wrapText="1"/>
    </xf>
    <xf numFmtId="167" fontId="11" fillId="0" borderId="0" xfId="29" applyNumberFormat="1" applyFont="1" applyAlignment="1">
      <alignment horizontal="right" vertical="center" wrapText="1"/>
    </xf>
  </cellXfs>
  <cellStyles count="35">
    <cellStyle name="Comma 2" xfId="1"/>
    <cellStyle name="Currency 2" xfId="2"/>
    <cellStyle name="Currency 2 2" xfId="3"/>
    <cellStyle name="Currency 3" xfId="4"/>
    <cellStyle name="Normal 10 2" xfId="5"/>
    <cellStyle name="Normal 15 2" xfId="34"/>
    <cellStyle name="Normal 2" xfId="6"/>
    <cellStyle name="Normal 2 2" xfId="7"/>
    <cellStyle name="Normal 2 2 2" xfId="8"/>
    <cellStyle name="Normal 2 2 3" xfId="33"/>
    <cellStyle name="Normal 2 3" xfId="9"/>
    <cellStyle name="Normal 3" xfId="10"/>
    <cellStyle name="Normal 3 2" xfId="11"/>
    <cellStyle name="Normal 3 3" xfId="12"/>
    <cellStyle name="Normal 38" xfId="13"/>
    <cellStyle name="Normal 4" xfId="14"/>
    <cellStyle name="Normal 4 2" xfId="15"/>
    <cellStyle name="Normal 4 2 2" xfId="16"/>
    <cellStyle name="Normal 4 3" xfId="17"/>
    <cellStyle name="Normal 4 3 2" xfId="18"/>
    <cellStyle name="Normal 4 4" xfId="19"/>
    <cellStyle name="Normal 4 4 2" xfId="20"/>
    <cellStyle name="Normal 4 5" xfId="21"/>
    <cellStyle name="Normal 5" xfId="22"/>
    <cellStyle name="Normal 6" xfId="23"/>
    <cellStyle name="Normal 6 2" xfId="24"/>
    <cellStyle name="Normal 7" xfId="25"/>
    <cellStyle name="Normal 8" xfId="26"/>
    <cellStyle name="Normal 80" xfId="27"/>
    <cellStyle name="Normal_zaG ERSTE-Haulikova IZV-TROSK. PROŠIRENJA-js-ss" xfId="28"/>
    <cellStyle name="Normalno" xfId="0" builtinId="0"/>
    <cellStyle name="Obično 2" xfId="29"/>
    <cellStyle name="Obično 3" xfId="30"/>
    <cellStyle name="Obično_ERSTE-Delnice-TROSKOVNIK 2" xfId="31"/>
    <cellStyle name="Standard_Tabelle1" xfId="3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1323975</xdr:colOff>
      <xdr:row>2</xdr:row>
      <xdr:rowOff>1</xdr:rowOff>
    </xdr:from>
    <xdr:to>
      <xdr:col>2</xdr:col>
      <xdr:colOff>131032</xdr:colOff>
      <xdr:row>4</xdr:row>
      <xdr:rowOff>97981</xdr:rowOff>
    </xdr:to>
    <xdr:pic>
      <xdr:nvPicPr>
        <xdr:cNvPr id="3" name="Slika 1" descr="Slika na kojoj se prikazuje Font, logotip, tekst, grafika&#10;&#10;Opis je automatski generiran">
          <a:extLst>
            <a:ext uri="{FF2B5EF4-FFF2-40B4-BE49-F238E27FC236}">
              <a16:creationId xmlns:a16="http://schemas.microsoft.com/office/drawing/2014/main" xmlns="" id="{C15AD3A2-A6D2-4FD5-B405-E61F186496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975" y="342901"/>
          <a:ext cx="1759807" cy="459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0</xdr:row>
      <xdr:rowOff>123825</xdr:rowOff>
    </xdr:from>
    <xdr:to>
      <xdr:col>0</xdr:col>
      <xdr:colOff>914400</xdr:colOff>
      <xdr:row>5</xdr:row>
      <xdr:rowOff>85725</xdr:rowOff>
    </xdr:to>
    <xdr:pic>
      <xdr:nvPicPr>
        <xdr:cNvPr id="4" name="Slika 2">
          <a:extLst>
            <a:ext uri="{FF2B5EF4-FFF2-40B4-BE49-F238E27FC236}">
              <a16:creationId xmlns:a16="http://schemas.microsoft.com/office/drawing/2014/main" xmlns="" id="{96A339F2-96F3-486A-A084-6F9DA7CE588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123825"/>
          <a:ext cx="7715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Q45"/>
  <sheetViews>
    <sheetView showGridLines="0" view="pageBreakPreview" zoomScaleNormal="100" zoomScaleSheetLayoutView="100" workbookViewId="0">
      <selection activeCell="D30" sqref="D30"/>
    </sheetView>
  </sheetViews>
  <sheetFormatPr defaultColWidth="9.140625" defaultRowHeight="13.5"/>
  <cols>
    <col min="1" max="1" width="22.28515625" style="52" customWidth="1"/>
    <col min="2" max="2" width="22" style="52" customWidth="1"/>
    <col min="3" max="3" width="3.140625" style="52" customWidth="1"/>
    <col min="4" max="4" width="29.5703125" style="52" customWidth="1"/>
    <col min="5" max="5" width="39.7109375" style="52" customWidth="1"/>
    <col min="6" max="251" width="9.140625" style="52"/>
    <col min="252" max="252" width="22.28515625" style="52" customWidth="1"/>
    <col min="253" max="255" width="9.140625" style="52"/>
    <col min="256" max="256" width="12.85546875" style="52" customWidth="1"/>
    <col min="257" max="257" width="29.5703125" style="52" customWidth="1"/>
    <col min="258" max="260" width="9.140625" style="52"/>
    <col min="261" max="261" width="12.5703125" style="52" customWidth="1"/>
    <col min="262" max="507" width="9.140625" style="52"/>
    <col min="508" max="508" width="22.28515625" style="52" customWidth="1"/>
    <col min="509" max="511" width="9.140625" style="52"/>
    <col min="512" max="512" width="12.85546875" style="52" customWidth="1"/>
    <col min="513" max="513" width="29.5703125" style="52" customWidth="1"/>
    <col min="514" max="516" width="9.140625" style="52"/>
    <col min="517" max="517" width="12.5703125" style="52" customWidth="1"/>
    <col min="518" max="763" width="9.140625" style="52"/>
    <col min="764" max="764" width="22.28515625" style="52" customWidth="1"/>
    <col min="765" max="767" width="9.140625" style="52"/>
    <col min="768" max="768" width="12.85546875" style="52" customWidth="1"/>
    <col min="769" max="769" width="29.5703125" style="52" customWidth="1"/>
    <col min="770" max="772" width="9.140625" style="52"/>
    <col min="773" max="773" width="12.5703125" style="52" customWidth="1"/>
    <col min="774" max="1019" width="9.140625" style="52"/>
    <col min="1020" max="1020" width="22.28515625" style="52" customWidth="1"/>
    <col min="1021" max="1023" width="9.140625" style="52"/>
    <col min="1024" max="1024" width="12.85546875" style="52" customWidth="1"/>
    <col min="1025" max="1025" width="29.5703125" style="52" customWidth="1"/>
    <col min="1026" max="1028" width="9.140625" style="52"/>
    <col min="1029" max="1029" width="12.5703125" style="52" customWidth="1"/>
    <col min="1030" max="1275" width="9.140625" style="52"/>
    <col min="1276" max="1276" width="22.28515625" style="52" customWidth="1"/>
    <col min="1277" max="1279" width="9.140625" style="52"/>
    <col min="1280" max="1280" width="12.85546875" style="52" customWidth="1"/>
    <col min="1281" max="1281" width="29.5703125" style="52" customWidth="1"/>
    <col min="1282" max="1284" width="9.140625" style="52"/>
    <col min="1285" max="1285" width="12.5703125" style="52" customWidth="1"/>
    <col min="1286" max="1531" width="9.140625" style="52"/>
    <col min="1532" max="1532" width="22.28515625" style="52" customWidth="1"/>
    <col min="1533" max="1535" width="9.140625" style="52"/>
    <col min="1536" max="1536" width="12.85546875" style="52" customWidth="1"/>
    <col min="1537" max="1537" width="29.5703125" style="52" customWidth="1"/>
    <col min="1538" max="1540" width="9.140625" style="52"/>
    <col min="1541" max="1541" width="12.5703125" style="52" customWidth="1"/>
    <col min="1542" max="1787" width="9.140625" style="52"/>
    <col min="1788" max="1788" width="22.28515625" style="52" customWidth="1"/>
    <col min="1789" max="1791" width="9.140625" style="52"/>
    <col min="1792" max="1792" width="12.85546875" style="52" customWidth="1"/>
    <col min="1793" max="1793" width="29.5703125" style="52" customWidth="1"/>
    <col min="1794" max="1796" width="9.140625" style="52"/>
    <col min="1797" max="1797" width="12.5703125" style="52" customWidth="1"/>
    <col min="1798" max="2043" width="9.140625" style="52"/>
    <col min="2044" max="2044" width="22.28515625" style="52" customWidth="1"/>
    <col min="2045" max="2047" width="9.140625" style="52"/>
    <col min="2048" max="2048" width="12.85546875" style="52" customWidth="1"/>
    <col min="2049" max="2049" width="29.5703125" style="52" customWidth="1"/>
    <col min="2050" max="2052" width="9.140625" style="52"/>
    <col min="2053" max="2053" width="12.5703125" style="52" customWidth="1"/>
    <col min="2054" max="2299" width="9.140625" style="52"/>
    <col min="2300" max="2300" width="22.28515625" style="52" customWidth="1"/>
    <col min="2301" max="2303" width="9.140625" style="52"/>
    <col min="2304" max="2304" width="12.85546875" style="52" customWidth="1"/>
    <col min="2305" max="2305" width="29.5703125" style="52" customWidth="1"/>
    <col min="2306" max="2308" width="9.140625" style="52"/>
    <col min="2309" max="2309" width="12.5703125" style="52" customWidth="1"/>
    <col min="2310" max="2555" width="9.140625" style="52"/>
    <col min="2556" max="2556" width="22.28515625" style="52" customWidth="1"/>
    <col min="2557" max="2559" width="9.140625" style="52"/>
    <col min="2560" max="2560" width="12.85546875" style="52" customWidth="1"/>
    <col min="2561" max="2561" width="29.5703125" style="52" customWidth="1"/>
    <col min="2562" max="2564" width="9.140625" style="52"/>
    <col min="2565" max="2565" width="12.5703125" style="52" customWidth="1"/>
    <col min="2566" max="2811" width="9.140625" style="52"/>
    <col min="2812" max="2812" width="22.28515625" style="52" customWidth="1"/>
    <col min="2813" max="2815" width="9.140625" style="52"/>
    <col min="2816" max="2816" width="12.85546875" style="52" customWidth="1"/>
    <col min="2817" max="2817" width="29.5703125" style="52" customWidth="1"/>
    <col min="2818" max="2820" width="9.140625" style="52"/>
    <col min="2821" max="2821" width="12.5703125" style="52" customWidth="1"/>
    <col min="2822" max="3067" width="9.140625" style="52"/>
    <col min="3068" max="3068" width="22.28515625" style="52" customWidth="1"/>
    <col min="3069" max="3071" width="9.140625" style="52"/>
    <col min="3072" max="3072" width="12.85546875" style="52" customWidth="1"/>
    <col min="3073" max="3073" width="29.5703125" style="52" customWidth="1"/>
    <col min="3074" max="3076" width="9.140625" style="52"/>
    <col min="3077" max="3077" width="12.5703125" style="52" customWidth="1"/>
    <col min="3078" max="3323" width="9.140625" style="52"/>
    <col min="3324" max="3324" width="22.28515625" style="52" customWidth="1"/>
    <col min="3325" max="3327" width="9.140625" style="52"/>
    <col min="3328" max="3328" width="12.85546875" style="52" customWidth="1"/>
    <col min="3329" max="3329" width="29.5703125" style="52" customWidth="1"/>
    <col min="3330" max="3332" width="9.140625" style="52"/>
    <col min="3333" max="3333" width="12.5703125" style="52" customWidth="1"/>
    <col min="3334" max="3579" width="9.140625" style="52"/>
    <col min="3580" max="3580" width="22.28515625" style="52" customWidth="1"/>
    <col min="3581" max="3583" width="9.140625" style="52"/>
    <col min="3584" max="3584" width="12.85546875" style="52" customWidth="1"/>
    <col min="3585" max="3585" width="29.5703125" style="52" customWidth="1"/>
    <col min="3586" max="3588" width="9.140625" style="52"/>
    <col min="3589" max="3589" width="12.5703125" style="52" customWidth="1"/>
    <col min="3590" max="3835" width="9.140625" style="52"/>
    <col min="3836" max="3836" width="22.28515625" style="52" customWidth="1"/>
    <col min="3837" max="3839" width="9.140625" style="52"/>
    <col min="3840" max="3840" width="12.85546875" style="52" customWidth="1"/>
    <col min="3841" max="3841" width="29.5703125" style="52" customWidth="1"/>
    <col min="3842" max="3844" width="9.140625" style="52"/>
    <col min="3845" max="3845" width="12.5703125" style="52" customWidth="1"/>
    <col min="3846" max="4091" width="9.140625" style="52"/>
    <col min="4092" max="4092" width="22.28515625" style="52" customWidth="1"/>
    <col min="4093" max="4095" width="9.140625" style="52"/>
    <col min="4096" max="4096" width="12.85546875" style="52" customWidth="1"/>
    <col min="4097" max="4097" width="29.5703125" style="52" customWidth="1"/>
    <col min="4098" max="4100" width="9.140625" style="52"/>
    <col min="4101" max="4101" width="12.5703125" style="52" customWidth="1"/>
    <col min="4102" max="4347" width="9.140625" style="52"/>
    <col min="4348" max="4348" width="22.28515625" style="52" customWidth="1"/>
    <col min="4349" max="4351" width="9.140625" style="52"/>
    <col min="4352" max="4352" width="12.85546875" style="52" customWidth="1"/>
    <col min="4353" max="4353" width="29.5703125" style="52" customWidth="1"/>
    <col min="4354" max="4356" width="9.140625" style="52"/>
    <col min="4357" max="4357" width="12.5703125" style="52" customWidth="1"/>
    <col min="4358" max="4603" width="9.140625" style="52"/>
    <col min="4604" max="4604" width="22.28515625" style="52" customWidth="1"/>
    <col min="4605" max="4607" width="9.140625" style="52"/>
    <col min="4608" max="4608" width="12.85546875" style="52" customWidth="1"/>
    <col min="4609" max="4609" width="29.5703125" style="52" customWidth="1"/>
    <col min="4610" max="4612" width="9.140625" style="52"/>
    <col min="4613" max="4613" width="12.5703125" style="52" customWidth="1"/>
    <col min="4614" max="4859" width="9.140625" style="52"/>
    <col min="4860" max="4860" width="22.28515625" style="52" customWidth="1"/>
    <col min="4861" max="4863" width="9.140625" style="52"/>
    <col min="4864" max="4864" width="12.85546875" style="52" customWidth="1"/>
    <col min="4865" max="4865" width="29.5703125" style="52" customWidth="1"/>
    <col min="4866" max="4868" width="9.140625" style="52"/>
    <col min="4869" max="4869" width="12.5703125" style="52" customWidth="1"/>
    <col min="4870" max="5115" width="9.140625" style="52"/>
    <col min="5116" max="5116" width="22.28515625" style="52" customWidth="1"/>
    <col min="5117" max="5119" width="9.140625" style="52"/>
    <col min="5120" max="5120" width="12.85546875" style="52" customWidth="1"/>
    <col min="5121" max="5121" width="29.5703125" style="52" customWidth="1"/>
    <col min="5122" max="5124" width="9.140625" style="52"/>
    <col min="5125" max="5125" width="12.5703125" style="52" customWidth="1"/>
    <col min="5126" max="5371" width="9.140625" style="52"/>
    <col min="5372" max="5372" width="22.28515625" style="52" customWidth="1"/>
    <col min="5373" max="5375" width="9.140625" style="52"/>
    <col min="5376" max="5376" width="12.85546875" style="52" customWidth="1"/>
    <col min="5377" max="5377" width="29.5703125" style="52" customWidth="1"/>
    <col min="5378" max="5380" width="9.140625" style="52"/>
    <col min="5381" max="5381" width="12.5703125" style="52" customWidth="1"/>
    <col min="5382" max="5627" width="9.140625" style="52"/>
    <col min="5628" max="5628" width="22.28515625" style="52" customWidth="1"/>
    <col min="5629" max="5631" width="9.140625" style="52"/>
    <col min="5632" max="5632" width="12.85546875" style="52" customWidth="1"/>
    <col min="5633" max="5633" width="29.5703125" style="52" customWidth="1"/>
    <col min="5634" max="5636" width="9.140625" style="52"/>
    <col min="5637" max="5637" width="12.5703125" style="52" customWidth="1"/>
    <col min="5638" max="5883" width="9.140625" style="52"/>
    <col min="5884" max="5884" width="22.28515625" style="52" customWidth="1"/>
    <col min="5885" max="5887" width="9.140625" style="52"/>
    <col min="5888" max="5888" width="12.85546875" style="52" customWidth="1"/>
    <col min="5889" max="5889" width="29.5703125" style="52" customWidth="1"/>
    <col min="5890" max="5892" width="9.140625" style="52"/>
    <col min="5893" max="5893" width="12.5703125" style="52" customWidth="1"/>
    <col min="5894" max="6139" width="9.140625" style="52"/>
    <col min="6140" max="6140" width="22.28515625" style="52" customWidth="1"/>
    <col min="6141" max="6143" width="9.140625" style="52"/>
    <col min="6144" max="6144" width="12.85546875" style="52" customWidth="1"/>
    <col min="6145" max="6145" width="29.5703125" style="52" customWidth="1"/>
    <col min="6146" max="6148" width="9.140625" style="52"/>
    <col min="6149" max="6149" width="12.5703125" style="52" customWidth="1"/>
    <col min="6150" max="6395" width="9.140625" style="52"/>
    <col min="6396" max="6396" width="22.28515625" style="52" customWidth="1"/>
    <col min="6397" max="6399" width="9.140625" style="52"/>
    <col min="6400" max="6400" width="12.85546875" style="52" customWidth="1"/>
    <col min="6401" max="6401" width="29.5703125" style="52" customWidth="1"/>
    <col min="6402" max="6404" width="9.140625" style="52"/>
    <col min="6405" max="6405" width="12.5703125" style="52" customWidth="1"/>
    <col min="6406" max="6651" width="9.140625" style="52"/>
    <col min="6652" max="6652" width="22.28515625" style="52" customWidth="1"/>
    <col min="6653" max="6655" width="9.140625" style="52"/>
    <col min="6656" max="6656" width="12.85546875" style="52" customWidth="1"/>
    <col min="6657" max="6657" width="29.5703125" style="52" customWidth="1"/>
    <col min="6658" max="6660" width="9.140625" style="52"/>
    <col min="6661" max="6661" width="12.5703125" style="52" customWidth="1"/>
    <col min="6662" max="6907" width="9.140625" style="52"/>
    <col min="6908" max="6908" width="22.28515625" style="52" customWidth="1"/>
    <col min="6909" max="6911" width="9.140625" style="52"/>
    <col min="6912" max="6912" width="12.85546875" style="52" customWidth="1"/>
    <col min="6913" max="6913" width="29.5703125" style="52" customWidth="1"/>
    <col min="6914" max="6916" width="9.140625" style="52"/>
    <col min="6917" max="6917" width="12.5703125" style="52" customWidth="1"/>
    <col min="6918" max="7163" width="9.140625" style="52"/>
    <col min="7164" max="7164" width="22.28515625" style="52" customWidth="1"/>
    <col min="7165" max="7167" width="9.140625" style="52"/>
    <col min="7168" max="7168" width="12.85546875" style="52" customWidth="1"/>
    <col min="7169" max="7169" width="29.5703125" style="52" customWidth="1"/>
    <col min="7170" max="7172" width="9.140625" style="52"/>
    <col min="7173" max="7173" width="12.5703125" style="52" customWidth="1"/>
    <col min="7174" max="7419" width="9.140625" style="52"/>
    <col min="7420" max="7420" width="22.28515625" style="52" customWidth="1"/>
    <col min="7421" max="7423" width="9.140625" style="52"/>
    <col min="7424" max="7424" width="12.85546875" style="52" customWidth="1"/>
    <col min="7425" max="7425" width="29.5703125" style="52" customWidth="1"/>
    <col min="7426" max="7428" width="9.140625" style="52"/>
    <col min="7429" max="7429" width="12.5703125" style="52" customWidth="1"/>
    <col min="7430" max="7675" width="9.140625" style="52"/>
    <col min="7676" max="7676" width="22.28515625" style="52" customWidth="1"/>
    <col min="7677" max="7679" width="9.140625" style="52"/>
    <col min="7680" max="7680" width="12.85546875" style="52" customWidth="1"/>
    <col min="7681" max="7681" width="29.5703125" style="52" customWidth="1"/>
    <col min="7682" max="7684" width="9.140625" style="52"/>
    <col min="7685" max="7685" width="12.5703125" style="52" customWidth="1"/>
    <col min="7686" max="7931" width="9.140625" style="52"/>
    <col min="7932" max="7932" width="22.28515625" style="52" customWidth="1"/>
    <col min="7933" max="7935" width="9.140625" style="52"/>
    <col min="7936" max="7936" width="12.85546875" style="52" customWidth="1"/>
    <col min="7937" max="7937" width="29.5703125" style="52" customWidth="1"/>
    <col min="7938" max="7940" width="9.140625" style="52"/>
    <col min="7941" max="7941" width="12.5703125" style="52" customWidth="1"/>
    <col min="7942" max="8187" width="9.140625" style="52"/>
    <col min="8188" max="8188" width="22.28515625" style="52" customWidth="1"/>
    <col min="8189" max="8191" width="9.140625" style="52"/>
    <col min="8192" max="8192" width="12.85546875" style="52" customWidth="1"/>
    <col min="8193" max="8193" width="29.5703125" style="52" customWidth="1"/>
    <col min="8194" max="8196" width="9.140625" style="52"/>
    <col min="8197" max="8197" width="12.5703125" style="52" customWidth="1"/>
    <col min="8198" max="8443" width="9.140625" style="52"/>
    <col min="8444" max="8444" width="22.28515625" style="52" customWidth="1"/>
    <col min="8445" max="8447" width="9.140625" style="52"/>
    <col min="8448" max="8448" width="12.85546875" style="52" customWidth="1"/>
    <col min="8449" max="8449" width="29.5703125" style="52" customWidth="1"/>
    <col min="8450" max="8452" width="9.140625" style="52"/>
    <col min="8453" max="8453" width="12.5703125" style="52" customWidth="1"/>
    <col min="8454" max="8699" width="9.140625" style="52"/>
    <col min="8700" max="8700" width="22.28515625" style="52" customWidth="1"/>
    <col min="8701" max="8703" width="9.140625" style="52"/>
    <col min="8704" max="8704" width="12.85546875" style="52" customWidth="1"/>
    <col min="8705" max="8705" width="29.5703125" style="52" customWidth="1"/>
    <col min="8706" max="8708" width="9.140625" style="52"/>
    <col min="8709" max="8709" width="12.5703125" style="52" customWidth="1"/>
    <col min="8710" max="8955" width="9.140625" style="52"/>
    <col min="8956" max="8956" width="22.28515625" style="52" customWidth="1"/>
    <col min="8957" max="8959" width="9.140625" style="52"/>
    <col min="8960" max="8960" width="12.85546875" style="52" customWidth="1"/>
    <col min="8961" max="8961" width="29.5703125" style="52" customWidth="1"/>
    <col min="8962" max="8964" width="9.140625" style="52"/>
    <col min="8965" max="8965" width="12.5703125" style="52" customWidth="1"/>
    <col min="8966" max="9211" width="9.140625" style="52"/>
    <col min="9212" max="9212" width="22.28515625" style="52" customWidth="1"/>
    <col min="9213" max="9215" width="9.140625" style="52"/>
    <col min="9216" max="9216" width="12.85546875" style="52" customWidth="1"/>
    <col min="9217" max="9217" width="29.5703125" style="52" customWidth="1"/>
    <col min="9218" max="9220" width="9.140625" style="52"/>
    <col min="9221" max="9221" width="12.5703125" style="52" customWidth="1"/>
    <col min="9222" max="9467" width="9.140625" style="52"/>
    <col min="9468" max="9468" width="22.28515625" style="52" customWidth="1"/>
    <col min="9469" max="9471" width="9.140625" style="52"/>
    <col min="9472" max="9472" width="12.85546875" style="52" customWidth="1"/>
    <col min="9473" max="9473" width="29.5703125" style="52" customWidth="1"/>
    <col min="9474" max="9476" width="9.140625" style="52"/>
    <col min="9477" max="9477" width="12.5703125" style="52" customWidth="1"/>
    <col min="9478" max="9723" width="9.140625" style="52"/>
    <col min="9724" max="9724" width="22.28515625" style="52" customWidth="1"/>
    <col min="9725" max="9727" width="9.140625" style="52"/>
    <col min="9728" max="9728" width="12.85546875" style="52" customWidth="1"/>
    <col min="9729" max="9729" width="29.5703125" style="52" customWidth="1"/>
    <col min="9730" max="9732" width="9.140625" style="52"/>
    <col min="9733" max="9733" width="12.5703125" style="52" customWidth="1"/>
    <col min="9734" max="9979" width="9.140625" style="52"/>
    <col min="9980" max="9980" width="22.28515625" style="52" customWidth="1"/>
    <col min="9981" max="9983" width="9.140625" style="52"/>
    <col min="9984" max="9984" width="12.85546875" style="52" customWidth="1"/>
    <col min="9985" max="9985" width="29.5703125" style="52" customWidth="1"/>
    <col min="9986" max="9988" width="9.140625" style="52"/>
    <col min="9989" max="9989" width="12.5703125" style="52" customWidth="1"/>
    <col min="9990" max="10235" width="9.140625" style="52"/>
    <col min="10236" max="10236" width="22.28515625" style="52" customWidth="1"/>
    <col min="10237" max="10239" width="9.140625" style="52"/>
    <col min="10240" max="10240" width="12.85546875" style="52" customWidth="1"/>
    <col min="10241" max="10241" width="29.5703125" style="52" customWidth="1"/>
    <col min="10242" max="10244" width="9.140625" style="52"/>
    <col min="10245" max="10245" width="12.5703125" style="52" customWidth="1"/>
    <col min="10246" max="10491" width="9.140625" style="52"/>
    <col min="10492" max="10492" width="22.28515625" style="52" customWidth="1"/>
    <col min="10493" max="10495" width="9.140625" style="52"/>
    <col min="10496" max="10496" width="12.85546875" style="52" customWidth="1"/>
    <col min="10497" max="10497" width="29.5703125" style="52" customWidth="1"/>
    <col min="10498" max="10500" width="9.140625" style="52"/>
    <col min="10501" max="10501" width="12.5703125" style="52" customWidth="1"/>
    <col min="10502" max="10747" width="9.140625" style="52"/>
    <col min="10748" max="10748" width="22.28515625" style="52" customWidth="1"/>
    <col min="10749" max="10751" width="9.140625" style="52"/>
    <col min="10752" max="10752" width="12.85546875" style="52" customWidth="1"/>
    <col min="10753" max="10753" width="29.5703125" style="52" customWidth="1"/>
    <col min="10754" max="10756" width="9.140625" style="52"/>
    <col min="10757" max="10757" width="12.5703125" style="52" customWidth="1"/>
    <col min="10758" max="11003" width="9.140625" style="52"/>
    <col min="11004" max="11004" width="22.28515625" style="52" customWidth="1"/>
    <col min="11005" max="11007" width="9.140625" style="52"/>
    <col min="11008" max="11008" width="12.85546875" style="52" customWidth="1"/>
    <col min="11009" max="11009" width="29.5703125" style="52" customWidth="1"/>
    <col min="11010" max="11012" width="9.140625" style="52"/>
    <col min="11013" max="11013" width="12.5703125" style="52" customWidth="1"/>
    <col min="11014" max="11259" width="9.140625" style="52"/>
    <col min="11260" max="11260" width="22.28515625" style="52" customWidth="1"/>
    <col min="11261" max="11263" width="9.140625" style="52"/>
    <col min="11264" max="11264" width="12.85546875" style="52" customWidth="1"/>
    <col min="11265" max="11265" width="29.5703125" style="52" customWidth="1"/>
    <col min="11266" max="11268" width="9.140625" style="52"/>
    <col min="11269" max="11269" width="12.5703125" style="52" customWidth="1"/>
    <col min="11270" max="11515" width="9.140625" style="52"/>
    <col min="11516" max="11516" width="22.28515625" style="52" customWidth="1"/>
    <col min="11517" max="11519" width="9.140625" style="52"/>
    <col min="11520" max="11520" width="12.85546875" style="52" customWidth="1"/>
    <col min="11521" max="11521" width="29.5703125" style="52" customWidth="1"/>
    <col min="11522" max="11524" width="9.140625" style="52"/>
    <col min="11525" max="11525" width="12.5703125" style="52" customWidth="1"/>
    <col min="11526" max="11771" width="9.140625" style="52"/>
    <col min="11772" max="11772" width="22.28515625" style="52" customWidth="1"/>
    <col min="11773" max="11775" width="9.140625" style="52"/>
    <col min="11776" max="11776" width="12.85546875" style="52" customWidth="1"/>
    <col min="11777" max="11777" width="29.5703125" style="52" customWidth="1"/>
    <col min="11778" max="11780" width="9.140625" style="52"/>
    <col min="11781" max="11781" width="12.5703125" style="52" customWidth="1"/>
    <col min="11782" max="12027" width="9.140625" style="52"/>
    <col min="12028" max="12028" width="22.28515625" style="52" customWidth="1"/>
    <col min="12029" max="12031" width="9.140625" style="52"/>
    <col min="12032" max="12032" width="12.85546875" style="52" customWidth="1"/>
    <col min="12033" max="12033" width="29.5703125" style="52" customWidth="1"/>
    <col min="12034" max="12036" width="9.140625" style="52"/>
    <col min="12037" max="12037" width="12.5703125" style="52" customWidth="1"/>
    <col min="12038" max="12283" width="9.140625" style="52"/>
    <col min="12284" max="12284" width="22.28515625" style="52" customWidth="1"/>
    <col min="12285" max="12287" width="9.140625" style="52"/>
    <col min="12288" max="12288" width="12.85546875" style="52" customWidth="1"/>
    <col min="12289" max="12289" width="29.5703125" style="52" customWidth="1"/>
    <col min="12290" max="12292" width="9.140625" style="52"/>
    <col min="12293" max="12293" width="12.5703125" style="52" customWidth="1"/>
    <col min="12294" max="12539" width="9.140625" style="52"/>
    <col min="12540" max="12540" width="22.28515625" style="52" customWidth="1"/>
    <col min="12541" max="12543" width="9.140625" style="52"/>
    <col min="12544" max="12544" width="12.85546875" style="52" customWidth="1"/>
    <col min="12545" max="12545" width="29.5703125" style="52" customWidth="1"/>
    <col min="12546" max="12548" width="9.140625" style="52"/>
    <col min="12549" max="12549" width="12.5703125" style="52" customWidth="1"/>
    <col min="12550" max="12795" width="9.140625" style="52"/>
    <col min="12796" max="12796" width="22.28515625" style="52" customWidth="1"/>
    <col min="12797" max="12799" width="9.140625" style="52"/>
    <col min="12800" max="12800" width="12.85546875" style="52" customWidth="1"/>
    <col min="12801" max="12801" width="29.5703125" style="52" customWidth="1"/>
    <col min="12802" max="12804" width="9.140625" style="52"/>
    <col min="12805" max="12805" width="12.5703125" style="52" customWidth="1"/>
    <col min="12806" max="13051" width="9.140625" style="52"/>
    <col min="13052" max="13052" width="22.28515625" style="52" customWidth="1"/>
    <col min="13053" max="13055" width="9.140625" style="52"/>
    <col min="13056" max="13056" width="12.85546875" style="52" customWidth="1"/>
    <col min="13057" max="13057" width="29.5703125" style="52" customWidth="1"/>
    <col min="13058" max="13060" width="9.140625" style="52"/>
    <col min="13061" max="13061" width="12.5703125" style="52" customWidth="1"/>
    <col min="13062" max="13307" width="9.140625" style="52"/>
    <col min="13308" max="13308" width="22.28515625" style="52" customWidth="1"/>
    <col min="13309" max="13311" width="9.140625" style="52"/>
    <col min="13312" max="13312" width="12.85546875" style="52" customWidth="1"/>
    <col min="13313" max="13313" width="29.5703125" style="52" customWidth="1"/>
    <col min="13314" max="13316" width="9.140625" style="52"/>
    <col min="13317" max="13317" width="12.5703125" style="52" customWidth="1"/>
    <col min="13318" max="13563" width="9.140625" style="52"/>
    <col min="13564" max="13564" width="22.28515625" style="52" customWidth="1"/>
    <col min="13565" max="13567" width="9.140625" style="52"/>
    <col min="13568" max="13568" width="12.85546875" style="52" customWidth="1"/>
    <col min="13569" max="13569" width="29.5703125" style="52" customWidth="1"/>
    <col min="13570" max="13572" width="9.140625" style="52"/>
    <col min="13573" max="13573" width="12.5703125" style="52" customWidth="1"/>
    <col min="13574" max="13819" width="9.140625" style="52"/>
    <col min="13820" max="13820" width="22.28515625" style="52" customWidth="1"/>
    <col min="13821" max="13823" width="9.140625" style="52"/>
    <col min="13824" max="13824" width="12.85546875" style="52" customWidth="1"/>
    <col min="13825" max="13825" width="29.5703125" style="52" customWidth="1"/>
    <col min="13826" max="13828" width="9.140625" style="52"/>
    <col min="13829" max="13829" width="12.5703125" style="52" customWidth="1"/>
    <col min="13830" max="14075" width="9.140625" style="52"/>
    <col min="14076" max="14076" width="22.28515625" style="52" customWidth="1"/>
    <col min="14077" max="14079" width="9.140625" style="52"/>
    <col min="14080" max="14080" width="12.85546875" style="52" customWidth="1"/>
    <col min="14081" max="14081" width="29.5703125" style="52" customWidth="1"/>
    <col min="14082" max="14084" width="9.140625" style="52"/>
    <col min="14085" max="14085" width="12.5703125" style="52" customWidth="1"/>
    <col min="14086" max="14331" width="9.140625" style="52"/>
    <col min="14332" max="14332" width="22.28515625" style="52" customWidth="1"/>
    <col min="14333" max="14335" width="9.140625" style="52"/>
    <col min="14336" max="14336" width="12.85546875" style="52" customWidth="1"/>
    <col min="14337" max="14337" width="29.5703125" style="52" customWidth="1"/>
    <col min="14338" max="14340" width="9.140625" style="52"/>
    <col min="14341" max="14341" width="12.5703125" style="52" customWidth="1"/>
    <col min="14342" max="14587" width="9.140625" style="52"/>
    <col min="14588" max="14588" width="22.28515625" style="52" customWidth="1"/>
    <col min="14589" max="14591" width="9.140625" style="52"/>
    <col min="14592" max="14592" width="12.85546875" style="52" customWidth="1"/>
    <col min="14593" max="14593" width="29.5703125" style="52" customWidth="1"/>
    <col min="14594" max="14596" width="9.140625" style="52"/>
    <col min="14597" max="14597" width="12.5703125" style="52" customWidth="1"/>
    <col min="14598" max="14843" width="9.140625" style="52"/>
    <col min="14844" max="14844" width="22.28515625" style="52" customWidth="1"/>
    <col min="14845" max="14847" width="9.140625" style="52"/>
    <col min="14848" max="14848" width="12.85546875" style="52" customWidth="1"/>
    <col min="14849" max="14849" width="29.5703125" style="52" customWidth="1"/>
    <col min="14850" max="14852" width="9.140625" style="52"/>
    <col min="14853" max="14853" width="12.5703125" style="52" customWidth="1"/>
    <col min="14854" max="15099" width="9.140625" style="52"/>
    <col min="15100" max="15100" width="22.28515625" style="52" customWidth="1"/>
    <col min="15101" max="15103" width="9.140625" style="52"/>
    <col min="15104" max="15104" width="12.85546875" style="52" customWidth="1"/>
    <col min="15105" max="15105" width="29.5703125" style="52" customWidth="1"/>
    <col min="15106" max="15108" width="9.140625" style="52"/>
    <col min="15109" max="15109" width="12.5703125" style="52" customWidth="1"/>
    <col min="15110" max="15355" width="9.140625" style="52"/>
    <col min="15356" max="15356" width="22.28515625" style="52" customWidth="1"/>
    <col min="15357" max="15359" width="9.140625" style="52"/>
    <col min="15360" max="15360" width="12.85546875" style="52" customWidth="1"/>
    <col min="15361" max="15361" width="29.5703125" style="52" customWidth="1"/>
    <col min="15362" max="15364" width="9.140625" style="52"/>
    <col min="15365" max="15365" width="12.5703125" style="52" customWidth="1"/>
    <col min="15366" max="15611" width="9.140625" style="52"/>
    <col min="15612" max="15612" width="22.28515625" style="52" customWidth="1"/>
    <col min="15613" max="15615" width="9.140625" style="52"/>
    <col min="15616" max="15616" width="12.85546875" style="52" customWidth="1"/>
    <col min="15617" max="15617" width="29.5703125" style="52" customWidth="1"/>
    <col min="15618" max="15620" width="9.140625" style="52"/>
    <col min="15621" max="15621" width="12.5703125" style="52" customWidth="1"/>
    <col min="15622" max="15867" width="9.140625" style="52"/>
    <col min="15868" max="15868" width="22.28515625" style="52" customWidth="1"/>
    <col min="15869" max="15871" width="9.140625" style="52"/>
    <col min="15872" max="15872" width="12.85546875" style="52" customWidth="1"/>
    <col min="15873" max="15873" width="29.5703125" style="52" customWidth="1"/>
    <col min="15874" max="15876" width="9.140625" style="52"/>
    <col min="15877" max="15877" width="12.5703125" style="52" customWidth="1"/>
    <col min="15878" max="16123" width="9.140625" style="52"/>
    <col min="16124" max="16124" width="22.28515625" style="52" customWidth="1"/>
    <col min="16125" max="16127" width="9.140625" style="52"/>
    <col min="16128" max="16128" width="12.85546875" style="52" customWidth="1"/>
    <col min="16129" max="16129" width="29.5703125" style="52" customWidth="1"/>
    <col min="16130" max="16132" width="9.140625" style="52"/>
    <col min="16133" max="16133" width="12.5703125" style="52" customWidth="1"/>
    <col min="16134" max="16384" width="9.140625" style="52"/>
  </cols>
  <sheetData>
    <row r="3" spans="1:251" s="54" customFormat="1" ht="14.25">
      <c r="A3" s="52"/>
      <c r="B3" s="52"/>
      <c r="C3" s="52"/>
      <c r="D3" s="52"/>
      <c r="E3" s="53"/>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c r="HP3" s="52"/>
      <c r="HQ3" s="52"/>
      <c r="HR3" s="52"/>
      <c r="HS3" s="52"/>
      <c r="HT3" s="52"/>
      <c r="HU3" s="52"/>
      <c r="HV3" s="52"/>
      <c r="HW3" s="52"/>
      <c r="HX3" s="52"/>
      <c r="HY3" s="52"/>
      <c r="HZ3" s="52"/>
      <c r="IA3" s="52"/>
      <c r="IB3" s="52"/>
      <c r="IC3" s="52"/>
      <c r="ID3" s="52"/>
      <c r="IE3" s="52"/>
      <c r="IF3" s="52"/>
      <c r="IG3" s="52"/>
      <c r="IH3" s="52"/>
      <c r="II3" s="52"/>
      <c r="IJ3" s="52"/>
      <c r="IK3" s="52"/>
      <c r="IL3" s="52"/>
      <c r="IM3" s="52"/>
      <c r="IN3" s="52"/>
      <c r="IO3" s="52"/>
      <c r="IP3" s="52"/>
      <c r="IQ3" s="52"/>
    </row>
    <row r="4" spans="1:251" ht="14.25">
      <c r="E4" s="55"/>
    </row>
    <row r="5" spans="1:251" ht="14.25">
      <c r="E5" s="55"/>
    </row>
    <row r="6" spans="1:251" ht="14.25">
      <c r="E6" s="55"/>
    </row>
    <row r="7" spans="1:251" ht="126.75" customHeight="1">
      <c r="A7" s="102" t="s">
        <v>95</v>
      </c>
      <c r="B7" s="102"/>
      <c r="C7" s="102"/>
      <c r="E7" s="55"/>
    </row>
    <row r="8" spans="1:251" ht="14.25">
      <c r="E8" s="55"/>
    </row>
    <row r="9" spans="1:251" ht="14.25">
      <c r="E9" s="55"/>
    </row>
    <row r="10" spans="1:251" ht="14.25">
      <c r="E10" s="55"/>
    </row>
    <row r="11" spans="1:251" ht="18">
      <c r="A11" s="56"/>
      <c r="B11" s="57"/>
      <c r="C11" s="57"/>
      <c r="D11" s="57"/>
      <c r="E11" s="58"/>
    </row>
    <row r="12" spans="1:251" ht="65.099999999999994" customHeight="1">
      <c r="A12" s="59" t="s">
        <v>96</v>
      </c>
      <c r="B12" s="59"/>
      <c r="C12" s="60"/>
      <c r="D12" s="103" t="s">
        <v>108</v>
      </c>
      <c r="E12" s="104"/>
    </row>
    <row r="13" spans="1:251" ht="45" customHeight="1">
      <c r="A13" s="59" t="s">
        <v>97</v>
      </c>
      <c r="B13" s="59"/>
      <c r="C13" s="60"/>
      <c r="D13" s="103" t="s">
        <v>109</v>
      </c>
      <c r="E13" s="103"/>
    </row>
    <row r="14" spans="1:251" ht="45" customHeight="1">
      <c r="A14" s="59" t="s">
        <v>98</v>
      </c>
      <c r="B14" s="59"/>
      <c r="C14" s="60"/>
      <c r="D14" s="103" t="s">
        <v>110</v>
      </c>
      <c r="E14" s="103"/>
    </row>
    <row r="15" spans="1:251" ht="65.099999999999994" customHeight="1">
      <c r="A15" s="59" t="s">
        <v>112</v>
      </c>
      <c r="B15" s="59"/>
      <c r="C15" s="60"/>
      <c r="D15" s="103" t="s">
        <v>113</v>
      </c>
      <c r="E15" s="103"/>
    </row>
    <row r="16" spans="1:251" ht="45" customHeight="1">
      <c r="A16" s="59" t="s">
        <v>99</v>
      </c>
      <c r="B16" s="59"/>
      <c r="C16" s="60"/>
      <c r="D16" s="103" t="s">
        <v>100</v>
      </c>
      <c r="E16" s="104"/>
    </row>
    <row r="17" spans="1:5" ht="27" customHeight="1">
      <c r="A17" s="59" t="s">
        <v>101</v>
      </c>
      <c r="B17" s="59"/>
      <c r="C17" s="60"/>
      <c r="D17" s="60" t="s">
        <v>102</v>
      </c>
      <c r="E17" s="60"/>
    </row>
    <row r="18" spans="1:5" ht="27" customHeight="1">
      <c r="A18" s="59" t="s">
        <v>103</v>
      </c>
      <c r="B18" s="59"/>
      <c r="C18" s="60"/>
      <c r="D18" s="61" t="s">
        <v>111</v>
      </c>
      <c r="E18" s="60"/>
    </row>
    <row r="19" spans="1:5" ht="18">
      <c r="A19" s="62"/>
      <c r="B19" s="57"/>
      <c r="C19" s="57"/>
      <c r="D19" s="57"/>
      <c r="E19" s="58"/>
    </row>
    <row r="20" spans="1:5" ht="18">
      <c r="A20" s="62"/>
      <c r="B20" s="57"/>
      <c r="C20" s="57"/>
      <c r="D20" s="57"/>
      <c r="E20" s="58"/>
    </row>
    <row r="21" spans="1:5" ht="18">
      <c r="A21" s="62"/>
      <c r="B21" s="57"/>
      <c r="C21" s="57"/>
      <c r="D21" s="57"/>
      <c r="E21" s="58"/>
    </row>
    <row r="22" spans="1:5" ht="18">
      <c r="A22" s="62"/>
      <c r="B22" s="57"/>
      <c r="C22" s="57"/>
      <c r="D22" s="57"/>
      <c r="E22" s="58"/>
    </row>
    <row r="23" spans="1:5" ht="18">
      <c r="A23" s="57"/>
      <c r="B23" s="57"/>
      <c r="C23" s="57"/>
      <c r="D23" s="57"/>
      <c r="E23" s="58"/>
    </row>
    <row r="24" spans="1:5" s="57" customFormat="1" ht="18">
      <c r="A24" s="63" t="s">
        <v>104</v>
      </c>
      <c r="B24" s="63"/>
      <c r="C24" s="63"/>
      <c r="D24" s="64" t="s">
        <v>143</v>
      </c>
      <c r="E24" s="65"/>
    </row>
    <row r="25" spans="1:5" s="57" customFormat="1" ht="18">
      <c r="E25" s="58"/>
    </row>
    <row r="26" spans="1:5" s="57" customFormat="1" ht="18">
      <c r="E26" s="58"/>
    </row>
    <row r="27" spans="1:5" s="57" customFormat="1" ht="18">
      <c r="A27" s="66" t="s">
        <v>105</v>
      </c>
      <c r="E27" s="58"/>
    </row>
    <row r="28" spans="1:5" s="57" customFormat="1" ht="18">
      <c r="A28" s="66"/>
      <c r="E28" s="58"/>
    </row>
    <row r="29" spans="1:5" s="57" customFormat="1" ht="20.100000000000001" customHeight="1">
      <c r="E29" s="58"/>
    </row>
    <row r="30" spans="1:5" s="57" customFormat="1" ht="20.100000000000001" customHeight="1" thickBot="1">
      <c r="A30" s="67" t="s">
        <v>106</v>
      </c>
      <c r="B30" s="68"/>
      <c r="C30" s="68"/>
      <c r="D30" s="69">
        <f>'Dojava požara'!F139</f>
        <v>0</v>
      </c>
      <c r="E30" s="58"/>
    </row>
    <row r="31" spans="1:5" s="57" customFormat="1" ht="24.95" customHeight="1" thickTop="1" thickBot="1">
      <c r="A31" s="70" t="s">
        <v>107</v>
      </c>
      <c r="B31" s="71"/>
      <c r="C31" s="71"/>
      <c r="D31" s="72">
        <f>D30</f>
        <v>0</v>
      </c>
      <c r="E31" s="73"/>
    </row>
    <row r="32" spans="1:5" s="57" customFormat="1" ht="18.75" thickTop="1">
      <c r="A32" s="74"/>
      <c r="B32" s="75"/>
      <c r="C32" s="75"/>
      <c r="D32" s="76"/>
      <c r="E32" s="73"/>
    </row>
    <row r="33" spans="1:5" ht="18">
      <c r="A33" s="74"/>
      <c r="B33" s="75"/>
      <c r="C33" s="75"/>
      <c r="D33" s="76"/>
      <c r="E33" s="73"/>
    </row>
    <row r="34" spans="1:5" ht="18">
      <c r="A34" s="74"/>
      <c r="B34" s="75"/>
      <c r="C34" s="75"/>
      <c r="D34" s="69"/>
      <c r="E34" s="73"/>
    </row>
    <row r="35" spans="1:5" ht="18">
      <c r="A35" s="74"/>
      <c r="B35" s="75"/>
      <c r="C35" s="75"/>
      <c r="D35" s="76"/>
      <c r="E35" s="73"/>
    </row>
    <row r="36" spans="1:5" ht="18">
      <c r="A36" s="74"/>
      <c r="B36" s="75"/>
      <c r="C36" s="75"/>
      <c r="D36" s="76"/>
      <c r="E36" s="73"/>
    </row>
    <row r="37" spans="1:5" ht="18">
      <c r="A37" s="74"/>
      <c r="B37" s="75"/>
      <c r="C37" s="75"/>
      <c r="D37" s="76"/>
      <c r="E37" s="73"/>
    </row>
    <row r="38" spans="1:5" ht="18">
      <c r="A38" s="74"/>
      <c r="B38" s="75"/>
      <c r="C38" s="75"/>
      <c r="D38" s="76"/>
      <c r="E38" s="73"/>
    </row>
    <row r="39" spans="1:5" ht="18">
      <c r="A39" s="57"/>
      <c r="B39" s="57"/>
      <c r="C39" s="57"/>
      <c r="D39" s="57"/>
      <c r="E39" s="58"/>
    </row>
    <row r="40" spans="1:5" ht="18.75">
      <c r="A40" s="77" t="s">
        <v>114</v>
      </c>
      <c r="B40" s="77"/>
      <c r="C40" s="77"/>
      <c r="D40" s="78"/>
      <c r="E40" s="58"/>
    </row>
    <row r="41" spans="1:5" ht="18">
      <c r="A41" s="57"/>
      <c r="B41" s="57"/>
      <c r="C41" s="57"/>
      <c r="D41" s="57"/>
      <c r="E41" s="58"/>
    </row>
    <row r="42" spans="1:5" ht="18">
      <c r="A42" s="57"/>
      <c r="B42" s="57"/>
      <c r="C42" s="57"/>
      <c r="D42" s="57"/>
      <c r="E42" s="58"/>
    </row>
    <row r="43" spans="1:5" ht="18">
      <c r="A43" s="57"/>
      <c r="B43" s="57"/>
      <c r="C43" s="57"/>
      <c r="D43" s="57"/>
      <c r="E43" s="58"/>
    </row>
    <row r="44" spans="1:5" ht="18">
      <c r="A44" s="57"/>
      <c r="B44" s="57"/>
      <c r="C44" s="57"/>
      <c r="D44" s="57"/>
      <c r="E44" s="57"/>
    </row>
    <row r="45" spans="1:5" ht="18">
      <c r="A45" s="66"/>
      <c r="B45" s="57"/>
      <c r="C45" s="57"/>
      <c r="D45" s="57"/>
      <c r="E45" s="57"/>
    </row>
  </sheetData>
  <sheetProtection algorithmName="SHA-512" hashValue="vxUJMIEXO72xbkKcO1iBSuTPqR5E/KzDwcBv7CX0cHKo7kqSyho1+Uyq8Nd0QiDL+e/vFlkEgSfKzlkCao6ABw==" saltValue="DGd+0+ROT/8MG9zrT5QzYg==" spinCount="100000" sheet="1" objects="1" scenarios="1"/>
  <mergeCells count="6">
    <mergeCell ref="A7:C7"/>
    <mergeCell ref="D12:E12"/>
    <mergeCell ref="D13:E13"/>
    <mergeCell ref="D14:E14"/>
    <mergeCell ref="D16:E16"/>
    <mergeCell ref="D15:E15"/>
  </mergeCells>
  <pageMargins left="0.7" right="0.7" top="0.75" bottom="0.75" header="0.3" footer="0.3"/>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9"/>
  <sheetViews>
    <sheetView tabSelected="1" view="pageBreakPreview" zoomScaleNormal="100" zoomScaleSheetLayoutView="100" workbookViewId="0">
      <pane xSplit="5" ySplit="8" topLeftCell="F9" activePane="bottomRight" state="frozen"/>
      <selection pane="topRight" activeCell="F1" sqref="F1"/>
      <selection pane="bottomLeft" activeCell="A11" sqref="A11"/>
      <selection pane="bottomRight" activeCell="C76" sqref="C76"/>
    </sheetView>
  </sheetViews>
  <sheetFormatPr defaultRowHeight="16.5"/>
  <cols>
    <col min="1" max="1" width="7.42578125" customWidth="1"/>
    <col min="2" max="2" width="56.85546875" customWidth="1"/>
    <col min="3" max="3" width="10.7109375" style="27" customWidth="1"/>
    <col min="4" max="4" width="10.7109375" customWidth="1"/>
    <col min="5" max="5" width="15.7109375" customWidth="1"/>
    <col min="6" max="6" width="15.7109375" style="100" customWidth="1"/>
    <col min="7" max="7" width="20.7109375" style="80" customWidth="1"/>
    <col min="8" max="8" width="47.28515625" style="36" customWidth="1"/>
    <col min="9" max="9" width="20.7109375" style="31" customWidth="1"/>
    <col min="10" max="10" width="20.7109375" style="32" customWidth="1"/>
    <col min="11" max="19" width="20.7109375" customWidth="1"/>
  </cols>
  <sheetData>
    <row r="1" spans="1:11" ht="15" customHeight="1">
      <c r="A1" s="14"/>
      <c r="B1" s="14"/>
      <c r="C1" s="15"/>
      <c r="D1" s="14"/>
      <c r="E1" s="14"/>
      <c r="F1" s="79"/>
    </row>
    <row r="2" spans="1:11" ht="20.100000000000001" customHeight="1">
      <c r="A2" s="114" t="s">
        <v>7</v>
      </c>
      <c r="B2" s="114"/>
      <c r="C2" s="114"/>
      <c r="D2" s="114"/>
      <c r="E2" s="114"/>
      <c r="F2" s="114"/>
    </row>
    <row r="3" spans="1:11" ht="15" customHeight="1">
      <c r="A3" s="18"/>
      <c r="B3" s="18"/>
      <c r="C3" s="18"/>
      <c r="D3" s="18"/>
      <c r="E3" s="18"/>
      <c r="F3" s="81"/>
    </row>
    <row r="4" spans="1:11" ht="15" customHeight="1">
      <c r="A4" s="115" t="s">
        <v>22</v>
      </c>
      <c r="B4" s="115"/>
      <c r="C4" s="18"/>
      <c r="D4" s="116">
        <f>SUM(F10:F60)</f>
        <v>0</v>
      </c>
      <c r="E4" s="116"/>
      <c r="F4" s="81"/>
    </row>
    <row r="5" spans="1:11" ht="15" customHeight="1">
      <c r="A5" s="112" t="s">
        <v>23</v>
      </c>
      <c r="B5" s="112"/>
      <c r="C5" s="28"/>
      <c r="D5" s="113">
        <f>SUM(F61:F138)</f>
        <v>0</v>
      </c>
      <c r="E5" s="113"/>
      <c r="F5" s="81"/>
    </row>
    <row r="6" spans="1:11" ht="15" customHeight="1">
      <c r="A6" s="110" t="s">
        <v>24</v>
      </c>
      <c r="B6" s="110"/>
      <c r="C6" s="18"/>
      <c r="D6" s="111">
        <f>SUM(F10:F138)</f>
        <v>0</v>
      </c>
      <c r="E6" s="111"/>
      <c r="F6" s="81"/>
      <c r="G6" s="82"/>
    </row>
    <row r="7" spans="1:11" ht="15" customHeight="1">
      <c r="A7" s="18"/>
      <c r="B7" s="18"/>
      <c r="C7" s="18"/>
      <c r="D7" s="18"/>
      <c r="E7" s="18"/>
      <c r="F7" s="81"/>
      <c r="H7" s="107"/>
      <c r="I7" s="105"/>
      <c r="J7" s="106"/>
      <c r="K7" s="105"/>
    </row>
    <row r="8" spans="1:11" ht="16.5" customHeight="1">
      <c r="A8" s="18" t="s">
        <v>9</v>
      </c>
      <c r="B8" s="19" t="s">
        <v>6</v>
      </c>
      <c r="C8" s="21" t="s">
        <v>2</v>
      </c>
      <c r="D8" s="21" t="s">
        <v>3</v>
      </c>
      <c r="E8" s="22" t="s">
        <v>4</v>
      </c>
      <c r="F8" s="83" t="s">
        <v>5</v>
      </c>
      <c r="H8" s="107"/>
      <c r="I8" s="105"/>
      <c r="J8" s="106"/>
      <c r="K8" s="105"/>
    </row>
    <row r="9" spans="1:11" ht="15" customHeight="1">
      <c r="A9" s="18"/>
      <c r="B9" s="19"/>
      <c r="C9" s="20"/>
      <c r="D9" s="21"/>
      <c r="E9" s="22"/>
      <c r="F9" s="83"/>
    </row>
    <row r="10" spans="1:11" ht="16.5" customHeight="1">
      <c r="A10" s="108" t="s">
        <v>11</v>
      </c>
      <c r="B10" s="108"/>
      <c r="C10" s="108"/>
      <c r="D10" s="108"/>
      <c r="E10" s="41"/>
      <c r="F10" s="84"/>
    </row>
    <row r="11" spans="1:11" ht="291" customHeight="1">
      <c r="A11" s="5" t="s">
        <v>20</v>
      </c>
      <c r="B11" s="3" t="s">
        <v>86</v>
      </c>
      <c r="C11" s="4"/>
      <c r="D11" s="9"/>
      <c r="E11" s="11"/>
      <c r="F11" s="85"/>
      <c r="G11" s="86"/>
      <c r="I11" s="36"/>
      <c r="J11" s="37"/>
      <c r="K11" s="38"/>
    </row>
    <row r="12" spans="1:11">
      <c r="A12" s="5"/>
      <c r="B12" s="6" t="s">
        <v>148</v>
      </c>
      <c r="C12" s="29" t="s">
        <v>0</v>
      </c>
      <c r="D12" s="30">
        <v>1</v>
      </c>
      <c r="E12" s="44"/>
      <c r="F12" s="87">
        <f t="shared" ref="F12:F18" si="0">SUM(D12*E12)</f>
        <v>0</v>
      </c>
      <c r="I12" s="36"/>
      <c r="J12" s="37"/>
      <c r="K12" s="37"/>
    </row>
    <row r="13" spans="1:11">
      <c r="A13" s="5"/>
      <c r="B13" s="6"/>
      <c r="C13" s="29"/>
      <c r="D13" s="43"/>
      <c r="E13" s="43"/>
      <c r="F13" s="88"/>
      <c r="I13" s="36"/>
      <c r="J13" s="37"/>
      <c r="K13" s="37"/>
    </row>
    <row r="14" spans="1:11" ht="30.75" customHeight="1">
      <c r="A14" s="5" t="s">
        <v>28</v>
      </c>
      <c r="B14" s="3" t="s">
        <v>52</v>
      </c>
      <c r="C14" s="4"/>
      <c r="D14" s="9"/>
      <c r="E14" s="13"/>
      <c r="F14" s="85"/>
      <c r="G14" s="86"/>
      <c r="I14" s="36"/>
      <c r="J14" s="37"/>
      <c r="K14" s="37"/>
    </row>
    <row r="15" spans="1:11">
      <c r="A15" s="5"/>
      <c r="B15" s="6" t="s">
        <v>148</v>
      </c>
      <c r="C15" s="4" t="s">
        <v>0</v>
      </c>
      <c r="D15" s="9">
        <f>2*D12</f>
        <v>2</v>
      </c>
      <c r="E15" s="44"/>
      <c r="F15" s="87">
        <f t="shared" si="0"/>
        <v>0</v>
      </c>
      <c r="J15" s="37"/>
      <c r="K15" s="37"/>
    </row>
    <row r="16" spans="1:11">
      <c r="A16" s="5"/>
      <c r="B16" s="6"/>
      <c r="C16" s="4"/>
      <c r="D16" s="9"/>
      <c r="E16" s="43"/>
      <c r="F16" s="88"/>
    </row>
    <row r="17" spans="1:11" ht="128.25" customHeight="1">
      <c r="A17" s="5" t="s">
        <v>29</v>
      </c>
      <c r="B17" s="3" t="s">
        <v>87</v>
      </c>
      <c r="C17" s="4"/>
      <c r="D17" s="9"/>
      <c r="E17" s="13"/>
      <c r="F17" s="85"/>
      <c r="G17" s="86"/>
      <c r="I17" s="36"/>
      <c r="J17" s="37"/>
      <c r="K17" s="37"/>
    </row>
    <row r="18" spans="1:11" ht="15.75" customHeight="1">
      <c r="A18" s="5"/>
      <c r="B18" s="6" t="s">
        <v>148</v>
      </c>
      <c r="C18" s="4" t="s">
        <v>0</v>
      </c>
      <c r="D18" s="9">
        <v>1</v>
      </c>
      <c r="E18" s="44"/>
      <c r="F18" s="87">
        <f t="shared" si="0"/>
        <v>0</v>
      </c>
      <c r="G18" s="86"/>
      <c r="I18" s="36"/>
      <c r="J18" s="37"/>
      <c r="K18" s="37"/>
    </row>
    <row r="19" spans="1:11" ht="15.75" customHeight="1">
      <c r="A19" s="5"/>
      <c r="B19" s="6"/>
      <c r="C19" s="4"/>
      <c r="D19" s="9"/>
      <c r="E19" s="44"/>
      <c r="F19" s="87"/>
      <c r="G19" s="86"/>
      <c r="I19" s="36"/>
      <c r="J19" s="37"/>
      <c r="K19" s="37"/>
    </row>
    <row r="20" spans="1:11" ht="113.25" customHeight="1">
      <c r="A20" s="5" t="s">
        <v>37</v>
      </c>
      <c r="B20" s="3" t="s">
        <v>82</v>
      </c>
      <c r="C20" s="4"/>
      <c r="D20" s="9"/>
      <c r="E20" s="13"/>
      <c r="F20" s="89"/>
      <c r="G20" s="86"/>
      <c r="H20" s="39"/>
      <c r="I20" s="39"/>
      <c r="J20" s="37"/>
      <c r="K20" s="37"/>
    </row>
    <row r="21" spans="1:11">
      <c r="A21" s="5"/>
      <c r="B21" s="6" t="s">
        <v>148</v>
      </c>
      <c r="C21" s="4" t="s">
        <v>0</v>
      </c>
      <c r="D21" s="9">
        <v>88</v>
      </c>
      <c r="E21" s="44"/>
      <c r="F21" s="90">
        <f t="shared" ref="F21" si="1">SUM(D21*E21)</f>
        <v>0</v>
      </c>
      <c r="G21" s="86"/>
      <c r="I21" s="36"/>
      <c r="J21" s="37"/>
      <c r="K21" s="37"/>
    </row>
    <row r="22" spans="1:11">
      <c r="A22" s="5"/>
      <c r="B22" s="6"/>
      <c r="C22" s="4"/>
      <c r="D22" s="9"/>
      <c r="E22" s="43"/>
      <c r="F22" s="88"/>
      <c r="G22" s="86"/>
      <c r="I22" s="36"/>
      <c r="J22" s="37"/>
      <c r="K22" s="37"/>
    </row>
    <row r="23" spans="1:11" ht="109.5">
      <c r="A23" s="5" t="s">
        <v>38</v>
      </c>
      <c r="B23" s="3" t="s">
        <v>83</v>
      </c>
      <c r="C23" s="4"/>
      <c r="D23" s="9"/>
      <c r="E23" s="13"/>
      <c r="F23" s="89"/>
      <c r="G23" s="86"/>
      <c r="H23" s="39"/>
      <c r="I23" s="39"/>
      <c r="J23" s="37"/>
      <c r="K23" s="37"/>
    </row>
    <row r="24" spans="1:11">
      <c r="A24" s="5"/>
      <c r="B24" s="6" t="s">
        <v>148</v>
      </c>
      <c r="C24" s="4" t="s">
        <v>0</v>
      </c>
      <c r="D24" s="9">
        <v>10</v>
      </c>
      <c r="E24" s="44"/>
      <c r="F24" s="90">
        <f t="shared" ref="F24" si="2">SUM(D24*E24)</f>
        <v>0</v>
      </c>
      <c r="G24" s="86"/>
      <c r="I24" s="36"/>
      <c r="J24" s="37"/>
      <c r="K24" s="37"/>
    </row>
    <row r="25" spans="1:11">
      <c r="A25" s="5"/>
      <c r="B25" s="6"/>
      <c r="C25" s="4"/>
      <c r="D25" s="9"/>
      <c r="E25" s="43"/>
      <c r="F25" s="88"/>
      <c r="G25" s="86"/>
      <c r="I25" s="36"/>
      <c r="J25" s="37"/>
      <c r="K25" s="37"/>
    </row>
    <row r="26" spans="1:11" ht="123">
      <c r="A26" s="5" t="s">
        <v>39</v>
      </c>
      <c r="B26" s="3" t="s">
        <v>75</v>
      </c>
      <c r="C26" s="4"/>
      <c r="D26" s="9"/>
      <c r="E26" s="13"/>
      <c r="F26" s="89"/>
      <c r="G26" s="86"/>
      <c r="H26" s="39"/>
      <c r="I26" s="39"/>
      <c r="J26" s="37"/>
      <c r="K26" s="37"/>
    </row>
    <row r="27" spans="1:11">
      <c r="A27" s="5"/>
      <c r="B27" s="6" t="s">
        <v>148</v>
      </c>
      <c r="C27" s="4" t="s">
        <v>0</v>
      </c>
      <c r="D27" s="9">
        <v>9</v>
      </c>
      <c r="E27" s="44"/>
      <c r="F27" s="90">
        <f t="shared" ref="F27" si="3">SUM(D27*E27)</f>
        <v>0</v>
      </c>
      <c r="G27" s="86"/>
      <c r="I27" s="36"/>
      <c r="J27" s="37"/>
      <c r="K27" s="37"/>
    </row>
    <row r="28" spans="1:11">
      <c r="A28" s="5"/>
      <c r="B28" s="6"/>
      <c r="C28" s="4"/>
      <c r="D28" s="9"/>
      <c r="E28" s="43"/>
      <c r="F28" s="88"/>
      <c r="G28" s="86"/>
      <c r="I28" s="36"/>
      <c r="J28" s="37"/>
      <c r="K28" s="37"/>
    </row>
    <row r="29" spans="1:11" ht="54">
      <c r="A29" s="5" t="s">
        <v>78</v>
      </c>
      <c r="B29" s="3" t="s">
        <v>50</v>
      </c>
      <c r="C29" s="4"/>
      <c r="D29" s="9"/>
      <c r="E29" s="13"/>
      <c r="F29" s="89"/>
      <c r="G29" s="86"/>
      <c r="I29" s="36"/>
      <c r="J29" s="37"/>
      <c r="K29" s="37"/>
    </row>
    <row r="30" spans="1:11">
      <c r="A30" s="5"/>
      <c r="B30" s="6" t="s">
        <v>148</v>
      </c>
      <c r="C30" s="4" t="s">
        <v>0</v>
      </c>
      <c r="D30" s="9">
        <f>D21+D24+D27</f>
        <v>107</v>
      </c>
      <c r="E30" s="44"/>
      <c r="F30" s="90">
        <f t="shared" ref="F30" si="4">SUM(D30*E30)</f>
        <v>0</v>
      </c>
      <c r="G30" s="86"/>
      <c r="I30" s="36"/>
      <c r="J30" s="37"/>
      <c r="K30" s="37"/>
    </row>
    <row r="31" spans="1:11">
      <c r="A31" s="5"/>
      <c r="B31" s="6"/>
      <c r="C31" s="4"/>
      <c r="D31" s="9"/>
      <c r="E31" s="43"/>
      <c r="F31" s="88"/>
      <c r="G31" s="86"/>
      <c r="I31" s="36"/>
      <c r="J31" s="37"/>
      <c r="K31" s="37"/>
    </row>
    <row r="32" spans="1:11" s="48" customFormat="1" ht="82.5">
      <c r="A32" s="5" t="s">
        <v>79</v>
      </c>
      <c r="B32" s="3" t="s">
        <v>74</v>
      </c>
      <c r="C32" s="4"/>
      <c r="D32" s="9"/>
      <c r="E32" s="13"/>
      <c r="F32" s="89"/>
      <c r="G32" s="91"/>
      <c r="H32" s="49"/>
      <c r="I32" s="49"/>
      <c r="J32" s="47"/>
      <c r="K32" s="47"/>
    </row>
    <row r="33" spans="1:11" s="48" customFormat="1">
      <c r="A33" s="5"/>
      <c r="B33" s="6" t="s">
        <v>148</v>
      </c>
      <c r="C33" s="4" t="s">
        <v>0</v>
      </c>
      <c r="D33" s="9">
        <v>11</v>
      </c>
      <c r="E33" s="44"/>
      <c r="F33" s="90">
        <f t="shared" ref="F33" si="5">SUM(D33*E33)</f>
        <v>0</v>
      </c>
      <c r="G33" s="91"/>
      <c r="H33" s="49"/>
      <c r="I33" s="49"/>
      <c r="J33" s="47"/>
      <c r="K33" s="47"/>
    </row>
    <row r="34" spans="1:11" s="48" customFormat="1">
      <c r="A34" s="5"/>
      <c r="B34" s="6"/>
      <c r="C34" s="4"/>
      <c r="D34" s="9"/>
      <c r="E34" s="43"/>
      <c r="F34" s="88"/>
      <c r="G34" s="91"/>
      <c r="H34" s="49"/>
      <c r="I34" s="49"/>
      <c r="J34" s="47"/>
      <c r="K34" s="47"/>
    </row>
    <row r="35" spans="1:11" s="48" customFormat="1" ht="96">
      <c r="A35" s="5" t="s">
        <v>80</v>
      </c>
      <c r="B35" s="3" t="s">
        <v>76</v>
      </c>
      <c r="C35" s="4"/>
      <c r="D35" s="9"/>
      <c r="E35" s="13"/>
      <c r="F35" s="89"/>
      <c r="G35" s="92"/>
      <c r="H35" s="49"/>
      <c r="I35" s="49"/>
      <c r="J35" s="47"/>
      <c r="K35" s="47"/>
    </row>
    <row r="36" spans="1:11" s="48" customFormat="1" ht="16.5" customHeight="1">
      <c r="A36" s="5"/>
      <c r="B36" s="6" t="s">
        <v>148</v>
      </c>
      <c r="C36" s="4" t="s">
        <v>0</v>
      </c>
      <c r="D36" s="9">
        <v>2</v>
      </c>
      <c r="E36" s="44"/>
      <c r="F36" s="90">
        <f t="shared" ref="F36" si="6">SUM(D36*E36)</f>
        <v>0</v>
      </c>
      <c r="G36" s="92"/>
      <c r="H36" s="49"/>
      <c r="I36" s="49"/>
      <c r="J36" s="47"/>
      <c r="K36" s="47"/>
    </row>
    <row r="37" spans="1:11" s="48" customFormat="1" ht="16.5" customHeight="1">
      <c r="A37" s="5"/>
      <c r="B37" s="6"/>
      <c r="C37" s="4"/>
      <c r="D37" s="9"/>
      <c r="E37" s="43"/>
      <c r="F37" s="88"/>
      <c r="G37" s="92"/>
      <c r="H37" s="49"/>
      <c r="I37" s="49"/>
      <c r="J37" s="47"/>
      <c r="K37" s="47"/>
    </row>
    <row r="38" spans="1:11" s="48" customFormat="1" ht="96">
      <c r="A38" s="5" t="s">
        <v>81</v>
      </c>
      <c r="B38" s="3" t="s">
        <v>77</v>
      </c>
      <c r="C38" s="4"/>
      <c r="D38" s="9"/>
      <c r="E38" s="13"/>
      <c r="F38" s="89"/>
      <c r="G38" s="92"/>
      <c r="H38" s="49"/>
      <c r="I38" s="49"/>
      <c r="J38" s="47"/>
      <c r="K38" s="47"/>
    </row>
    <row r="39" spans="1:11" s="48" customFormat="1" ht="16.5" customHeight="1">
      <c r="A39" s="5"/>
      <c r="B39" s="6" t="s">
        <v>148</v>
      </c>
      <c r="C39" s="4" t="s">
        <v>0</v>
      </c>
      <c r="D39" s="9">
        <v>3</v>
      </c>
      <c r="E39" s="44"/>
      <c r="F39" s="90">
        <f t="shared" ref="F39" si="7">SUM(D39*E39)</f>
        <v>0</v>
      </c>
      <c r="G39" s="92"/>
      <c r="H39" s="49"/>
      <c r="I39" s="49"/>
      <c r="J39" s="47"/>
      <c r="K39" s="47"/>
    </row>
    <row r="40" spans="1:11" s="48" customFormat="1" ht="16.5" customHeight="1">
      <c r="A40" s="5"/>
      <c r="B40" s="6"/>
      <c r="C40" s="4"/>
      <c r="D40" s="9"/>
      <c r="E40" s="43"/>
      <c r="F40" s="88"/>
      <c r="G40" s="92"/>
      <c r="H40" s="49"/>
      <c r="I40" s="49"/>
      <c r="J40" s="47"/>
      <c r="K40" s="47"/>
    </row>
    <row r="41" spans="1:11" s="48" customFormat="1" ht="151.5">
      <c r="A41" s="5" t="s">
        <v>88</v>
      </c>
      <c r="B41" s="3" t="s">
        <v>84</v>
      </c>
      <c r="C41" s="4"/>
      <c r="D41" s="9"/>
      <c r="E41" s="13"/>
      <c r="F41" s="89"/>
      <c r="G41" s="92"/>
      <c r="H41" s="49"/>
      <c r="I41" s="49"/>
      <c r="J41" s="47"/>
      <c r="K41" s="47"/>
    </row>
    <row r="42" spans="1:11" s="48" customFormat="1" ht="16.5" customHeight="1">
      <c r="A42" s="5"/>
      <c r="B42" s="6" t="s">
        <v>148</v>
      </c>
      <c r="C42" s="4" t="s">
        <v>0</v>
      </c>
      <c r="D42" s="9">
        <v>2</v>
      </c>
      <c r="E42" s="44"/>
      <c r="F42" s="90">
        <f t="shared" ref="F42" si="8">SUM(D42*E42)</f>
        <v>0</v>
      </c>
      <c r="G42" s="92"/>
      <c r="H42" s="49"/>
      <c r="I42" s="49"/>
      <c r="J42" s="47"/>
      <c r="K42" s="47"/>
    </row>
    <row r="43" spans="1:11" s="48" customFormat="1" ht="16.5" customHeight="1">
      <c r="A43" s="5"/>
      <c r="B43" s="6"/>
      <c r="C43" s="4"/>
      <c r="D43" s="9"/>
      <c r="E43" s="44"/>
      <c r="F43" s="90"/>
      <c r="G43" s="92"/>
      <c r="H43" s="49"/>
      <c r="I43" s="49"/>
      <c r="J43" s="47"/>
      <c r="K43" s="47"/>
    </row>
    <row r="44" spans="1:11" s="48" customFormat="1" ht="27">
      <c r="A44" s="5" t="s">
        <v>89</v>
      </c>
      <c r="B44" s="3" t="s">
        <v>51</v>
      </c>
      <c r="C44" s="4"/>
      <c r="D44" s="9"/>
      <c r="E44" s="13"/>
      <c r="F44" s="89"/>
      <c r="G44" s="92"/>
      <c r="H44" s="49"/>
      <c r="I44" s="49"/>
      <c r="J44" s="47"/>
      <c r="K44" s="47"/>
    </row>
    <row r="45" spans="1:11" s="48" customFormat="1" ht="16.5" customHeight="1">
      <c r="A45" s="5"/>
      <c r="B45" s="6" t="s">
        <v>148</v>
      </c>
      <c r="C45" s="4" t="s">
        <v>0</v>
      </c>
      <c r="D45" s="9">
        <f>D36+D39+D42</f>
        <v>7</v>
      </c>
      <c r="E45" s="44"/>
      <c r="F45" s="90">
        <f t="shared" ref="F45" si="9">SUM(D45*E45)</f>
        <v>0</v>
      </c>
      <c r="G45" s="92"/>
      <c r="H45" s="49"/>
      <c r="I45" s="49"/>
      <c r="J45" s="47"/>
      <c r="K45" s="47"/>
    </row>
    <row r="46" spans="1:11" s="48" customFormat="1" ht="16.5" customHeight="1">
      <c r="A46" s="5"/>
      <c r="B46" s="6"/>
      <c r="C46" s="4"/>
      <c r="D46" s="9"/>
      <c r="E46" s="43"/>
      <c r="F46" s="88"/>
      <c r="G46" s="92"/>
      <c r="H46" s="49"/>
      <c r="I46" s="49"/>
      <c r="J46" s="47"/>
      <c r="K46" s="47"/>
    </row>
    <row r="47" spans="1:11" s="48" customFormat="1" ht="99.75" customHeight="1">
      <c r="A47" s="5" t="s">
        <v>90</v>
      </c>
      <c r="B47" s="3" t="s">
        <v>85</v>
      </c>
      <c r="C47" s="4"/>
      <c r="D47" s="9"/>
      <c r="E47" s="13"/>
      <c r="F47" s="89"/>
      <c r="G47" s="92"/>
      <c r="H47" s="49"/>
      <c r="I47" s="49"/>
      <c r="J47" s="47"/>
      <c r="K47" s="47"/>
    </row>
    <row r="48" spans="1:11" s="48" customFormat="1" ht="16.5" customHeight="1">
      <c r="A48" s="5"/>
      <c r="B48" s="6" t="s">
        <v>148</v>
      </c>
      <c r="C48" s="4" t="s">
        <v>0</v>
      </c>
      <c r="D48" s="9">
        <v>7</v>
      </c>
      <c r="E48" s="44"/>
      <c r="F48" s="90">
        <f t="shared" ref="F48" si="10">SUM(D48*E48)</f>
        <v>0</v>
      </c>
      <c r="G48" s="92"/>
      <c r="H48" s="49"/>
      <c r="I48" s="49"/>
      <c r="J48" s="47"/>
      <c r="K48" s="47"/>
    </row>
    <row r="49" spans="1:11" s="48" customFormat="1" ht="16.5" customHeight="1">
      <c r="A49" s="5"/>
      <c r="B49" s="6"/>
      <c r="C49" s="4"/>
      <c r="D49" s="9"/>
      <c r="E49" s="43"/>
      <c r="F49" s="88"/>
      <c r="G49" s="92"/>
      <c r="H49" s="49"/>
      <c r="I49" s="49"/>
      <c r="J49" s="47"/>
      <c r="K49" s="47"/>
    </row>
    <row r="50" spans="1:11" s="48" customFormat="1" ht="126" customHeight="1">
      <c r="A50" s="5" t="s">
        <v>91</v>
      </c>
      <c r="B50" s="3" t="s">
        <v>68</v>
      </c>
      <c r="C50" s="4"/>
      <c r="D50" s="9"/>
      <c r="E50" s="44"/>
      <c r="F50" s="87"/>
      <c r="G50" s="93"/>
      <c r="H50" s="49"/>
      <c r="I50" s="49"/>
      <c r="J50" s="47"/>
      <c r="K50" s="47"/>
    </row>
    <row r="51" spans="1:11" s="48" customFormat="1">
      <c r="A51" s="5"/>
      <c r="B51" s="6" t="s">
        <v>148</v>
      </c>
      <c r="C51" s="4" t="s">
        <v>0</v>
      </c>
      <c r="D51" s="9">
        <v>2</v>
      </c>
      <c r="E51" s="44"/>
      <c r="F51" s="90">
        <f>SUM(D51*E51)</f>
        <v>0</v>
      </c>
      <c r="G51" s="93"/>
      <c r="H51" s="49"/>
      <c r="I51" s="49"/>
      <c r="J51" s="47"/>
      <c r="K51" s="47"/>
    </row>
    <row r="52" spans="1:11" s="48" customFormat="1">
      <c r="A52" s="5"/>
      <c r="B52" s="6"/>
      <c r="C52" s="4"/>
      <c r="D52" s="9"/>
      <c r="E52" s="44"/>
      <c r="F52" s="90"/>
      <c r="G52" s="93"/>
      <c r="H52" s="49"/>
      <c r="I52" s="49"/>
      <c r="J52" s="47"/>
      <c r="K52" s="47"/>
    </row>
    <row r="53" spans="1:11" s="48" customFormat="1" ht="70.5">
      <c r="A53" s="5" t="s">
        <v>92</v>
      </c>
      <c r="B53" s="3" t="s">
        <v>66</v>
      </c>
      <c r="C53" s="4"/>
      <c r="D53" s="9"/>
      <c r="E53" s="13"/>
      <c r="F53" s="85"/>
      <c r="G53" s="93"/>
      <c r="H53" s="49"/>
      <c r="I53" s="49"/>
      <c r="J53" s="47"/>
      <c r="K53" s="47"/>
    </row>
    <row r="54" spans="1:11" s="48" customFormat="1" ht="16.5" customHeight="1">
      <c r="A54" s="5"/>
      <c r="B54" s="6" t="s">
        <v>148</v>
      </c>
      <c r="C54" s="4" t="s">
        <v>0</v>
      </c>
      <c r="D54" s="9">
        <v>1</v>
      </c>
      <c r="E54" s="44"/>
      <c r="F54" s="87">
        <f t="shared" ref="F54" si="11">SUM(D54*E54)</f>
        <v>0</v>
      </c>
      <c r="G54" s="93"/>
      <c r="H54" s="49"/>
      <c r="I54" s="49"/>
      <c r="J54" s="47"/>
      <c r="K54" s="47"/>
    </row>
    <row r="55" spans="1:11" s="48" customFormat="1" ht="16.5" customHeight="1">
      <c r="A55" s="5"/>
      <c r="B55" s="6"/>
      <c r="C55" s="4"/>
      <c r="D55" s="9"/>
      <c r="E55" s="43"/>
      <c r="F55" s="88"/>
      <c r="G55" s="93"/>
      <c r="H55" s="46"/>
      <c r="I55" s="50"/>
      <c r="J55" s="47"/>
      <c r="K55" s="47"/>
    </row>
    <row r="56" spans="1:11" s="48" customFormat="1">
      <c r="A56" s="5" t="s">
        <v>93</v>
      </c>
      <c r="B56" s="3" t="s">
        <v>67</v>
      </c>
      <c r="C56" s="4"/>
      <c r="D56" s="9"/>
      <c r="E56" s="13"/>
      <c r="F56" s="85"/>
      <c r="G56" s="93"/>
      <c r="H56" s="46"/>
      <c r="I56" s="50"/>
      <c r="J56" s="47"/>
      <c r="K56" s="47"/>
    </row>
    <row r="57" spans="1:11" s="48" customFormat="1" ht="16.5" customHeight="1">
      <c r="A57" s="5"/>
      <c r="B57" s="6" t="s">
        <v>148</v>
      </c>
      <c r="C57" s="4" t="s">
        <v>0</v>
      </c>
      <c r="D57" s="9">
        <f>2*D54</f>
        <v>2</v>
      </c>
      <c r="E57" s="44"/>
      <c r="F57" s="87">
        <f t="shared" ref="F57" si="12">SUM(D57*E57)</f>
        <v>0</v>
      </c>
      <c r="G57" s="92"/>
      <c r="H57" s="49"/>
      <c r="I57" s="49"/>
      <c r="J57" s="47"/>
      <c r="K57" s="47"/>
    </row>
    <row r="58" spans="1:11" s="48" customFormat="1" ht="16.5" customHeight="1">
      <c r="A58" s="5"/>
      <c r="B58" s="6"/>
      <c r="C58" s="4"/>
      <c r="D58" s="9"/>
      <c r="E58" s="44"/>
      <c r="F58" s="87"/>
      <c r="G58" s="92"/>
      <c r="H58" s="49"/>
      <c r="I58" s="49"/>
      <c r="J58" s="47"/>
      <c r="K58" s="47"/>
    </row>
    <row r="59" spans="1:11" s="48" customFormat="1" ht="15.75" customHeight="1">
      <c r="A59" s="5" t="s">
        <v>94</v>
      </c>
      <c r="B59" s="3" t="s">
        <v>61</v>
      </c>
      <c r="C59" s="4" t="s">
        <v>0</v>
      </c>
      <c r="D59" s="9">
        <v>1</v>
      </c>
      <c r="E59" s="44"/>
      <c r="F59" s="90">
        <f>SUM(D59*E59)</f>
        <v>0</v>
      </c>
      <c r="G59" s="92"/>
      <c r="H59" s="46"/>
      <c r="I59" s="49"/>
      <c r="J59" s="47"/>
      <c r="K59" s="47"/>
    </row>
    <row r="60" spans="1:11" s="48" customFormat="1" ht="16.5" customHeight="1">
      <c r="A60" s="51"/>
      <c r="B60" s="6"/>
      <c r="C60" s="4"/>
      <c r="D60" s="9"/>
      <c r="E60" s="43"/>
      <c r="F60" s="88"/>
      <c r="G60" s="92"/>
      <c r="H60" s="49"/>
      <c r="I60" s="49"/>
      <c r="J60" s="47"/>
      <c r="K60" s="47"/>
    </row>
    <row r="61" spans="1:11" ht="16.5" customHeight="1">
      <c r="A61" s="108" t="s">
        <v>12</v>
      </c>
      <c r="B61" s="108"/>
      <c r="C61" s="108"/>
      <c r="D61" s="108"/>
      <c r="E61" s="41"/>
      <c r="F61" s="84"/>
      <c r="G61" s="86"/>
      <c r="H61" s="39"/>
      <c r="I61" s="33"/>
    </row>
    <row r="62" spans="1:11">
      <c r="A62" s="5" t="s">
        <v>21</v>
      </c>
      <c r="B62" s="3" t="s">
        <v>130</v>
      </c>
      <c r="C62" s="4" t="s">
        <v>0</v>
      </c>
      <c r="D62" s="9">
        <v>1</v>
      </c>
      <c r="E62" s="45"/>
      <c r="F62" s="90">
        <f>SUM(D62*E62)</f>
        <v>0</v>
      </c>
      <c r="G62" s="86"/>
      <c r="H62" s="39"/>
      <c r="I62" s="33"/>
    </row>
    <row r="63" spans="1:11" ht="16.5" customHeight="1">
      <c r="A63" s="35"/>
      <c r="B63" s="35"/>
      <c r="C63" s="35"/>
      <c r="D63" s="35"/>
      <c r="E63" s="41"/>
      <c r="F63" s="84"/>
      <c r="G63" s="86"/>
      <c r="H63" s="39"/>
      <c r="I63" s="33"/>
    </row>
    <row r="64" spans="1:11" ht="16.5" customHeight="1">
      <c r="A64" s="5" t="s">
        <v>40</v>
      </c>
      <c r="B64" s="3" t="s">
        <v>131</v>
      </c>
      <c r="C64" s="4" t="s">
        <v>0</v>
      </c>
      <c r="D64" s="9">
        <v>1</v>
      </c>
      <c r="E64" s="45"/>
      <c r="F64" s="90">
        <f>SUM(D64*E64)</f>
        <v>0</v>
      </c>
      <c r="G64" s="86"/>
      <c r="H64" s="39"/>
      <c r="I64" s="33"/>
    </row>
    <row r="65" spans="1:9" ht="16.5" customHeight="1">
      <c r="A65" s="35"/>
      <c r="B65" s="3"/>
      <c r="C65" s="35"/>
      <c r="D65" s="35"/>
      <c r="E65" s="41"/>
      <c r="F65" s="84"/>
      <c r="G65" s="86"/>
      <c r="H65" s="39"/>
      <c r="I65" s="33"/>
    </row>
    <row r="66" spans="1:9" ht="27">
      <c r="A66" s="5" t="s">
        <v>41</v>
      </c>
      <c r="B66" s="3" t="s">
        <v>132</v>
      </c>
      <c r="C66" s="4" t="s">
        <v>0</v>
      </c>
      <c r="D66" s="9">
        <v>86</v>
      </c>
      <c r="E66" s="45"/>
      <c r="F66" s="90">
        <f>SUM(D66*E66)</f>
        <v>0</v>
      </c>
      <c r="G66" s="86"/>
      <c r="H66" s="39"/>
      <c r="I66" s="33"/>
    </row>
    <row r="67" spans="1:9" ht="16.5" customHeight="1">
      <c r="A67" s="35"/>
      <c r="B67" s="35"/>
      <c r="C67" s="35"/>
      <c r="D67" s="35"/>
      <c r="E67" s="41"/>
      <c r="F67" s="84"/>
      <c r="G67" s="86"/>
      <c r="H67" s="39"/>
      <c r="I67" s="33"/>
    </row>
    <row r="68" spans="1:9" ht="16.5" customHeight="1">
      <c r="A68" s="5" t="s">
        <v>42</v>
      </c>
      <c r="B68" s="3" t="s">
        <v>133</v>
      </c>
      <c r="C68" s="4" t="s">
        <v>0</v>
      </c>
      <c r="D68" s="9">
        <v>11</v>
      </c>
      <c r="E68" s="45"/>
      <c r="F68" s="90">
        <f>SUM(D68*E68)</f>
        <v>0</v>
      </c>
      <c r="G68" s="86"/>
      <c r="H68" s="39"/>
      <c r="I68" s="33"/>
    </row>
    <row r="69" spans="1:9" ht="16.5" customHeight="1">
      <c r="A69" s="35"/>
      <c r="B69" s="35"/>
      <c r="C69" s="35"/>
      <c r="D69" s="35"/>
      <c r="E69" s="41"/>
      <c r="F69" s="84"/>
      <c r="G69" s="86"/>
      <c r="H69" s="39"/>
      <c r="I69" s="33"/>
    </row>
    <row r="70" spans="1:9" ht="16.5" customHeight="1">
      <c r="A70" s="5" t="s">
        <v>43</v>
      </c>
      <c r="B70" s="3" t="s">
        <v>134</v>
      </c>
      <c r="C70" s="4" t="s">
        <v>0</v>
      </c>
      <c r="D70" s="9">
        <v>5</v>
      </c>
      <c r="E70" s="45"/>
      <c r="F70" s="90">
        <f>SUM(D70*E70)</f>
        <v>0</v>
      </c>
      <c r="G70" s="86"/>
      <c r="H70" s="39"/>
      <c r="I70" s="33"/>
    </row>
    <row r="71" spans="1:9" ht="16.5" customHeight="1">
      <c r="A71" s="35"/>
      <c r="B71" s="35"/>
      <c r="C71" s="35"/>
      <c r="D71" s="35"/>
      <c r="E71" s="41"/>
      <c r="F71" s="84"/>
      <c r="G71" s="86"/>
      <c r="H71" s="39"/>
      <c r="I71" s="33"/>
    </row>
    <row r="72" spans="1:9" ht="16.5" customHeight="1">
      <c r="A72" s="5" t="s">
        <v>44</v>
      </c>
      <c r="B72" s="3" t="s">
        <v>135</v>
      </c>
      <c r="C72" s="4" t="s">
        <v>0</v>
      </c>
      <c r="D72" s="9">
        <v>2</v>
      </c>
      <c r="E72" s="45"/>
      <c r="F72" s="90">
        <f>SUM(D72*E72)</f>
        <v>0</v>
      </c>
      <c r="G72" s="86"/>
      <c r="H72" s="39"/>
      <c r="I72" s="33"/>
    </row>
    <row r="73" spans="1:9" ht="16.5" customHeight="1">
      <c r="A73" s="35"/>
      <c r="B73" s="35"/>
      <c r="C73" s="35"/>
      <c r="D73" s="35"/>
      <c r="E73" s="41"/>
      <c r="F73" s="84"/>
      <c r="G73" s="86"/>
      <c r="H73" s="39"/>
      <c r="I73" s="33"/>
    </row>
    <row r="74" spans="1:9" ht="16.5" customHeight="1">
      <c r="A74" s="5" t="s">
        <v>45</v>
      </c>
      <c r="B74" s="3" t="s">
        <v>145</v>
      </c>
      <c r="C74" s="4" t="s">
        <v>0</v>
      </c>
      <c r="D74" s="9">
        <v>4</v>
      </c>
      <c r="E74" s="45"/>
      <c r="F74" s="90">
        <f>SUM(D74*E74)</f>
        <v>0</v>
      </c>
      <c r="G74" s="86"/>
      <c r="H74" s="39"/>
      <c r="I74" s="33"/>
    </row>
    <row r="75" spans="1:9" ht="16.5" customHeight="1">
      <c r="A75" s="35"/>
      <c r="B75" s="35"/>
      <c r="C75" s="35"/>
      <c r="D75" s="35"/>
      <c r="E75" s="41"/>
      <c r="F75" s="84"/>
      <c r="G75" s="86"/>
      <c r="H75" s="39"/>
      <c r="I75" s="33"/>
    </row>
    <row r="76" spans="1:9" ht="27">
      <c r="A76" s="5" t="s">
        <v>46</v>
      </c>
      <c r="B76" s="3" t="s">
        <v>14</v>
      </c>
      <c r="C76" s="4" t="s">
        <v>1</v>
      </c>
      <c r="D76" s="9">
        <v>400</v>
      </c>
      <c r="E76" s="45"/>
      <c r="F76" s="90">
        <f>SUM(D76*E76)</f>
        <v>0</v>
      </c>
      <c r="G76" s="86"/>
      <c r="H76" s="39"/>
      <c r="I76" s="33"/>
    </row>
    <row r="77" spans="1:9">
      <c r="A77" s="35"/>
      <c r="B77" s="3"/>
      <c r="C77" s="4"/>
      <c r="D77" s="9"/>
      <c r="E77" s="13"/>
      <c r="F77" s="89"/>
      <c r="G77" s="86"/>
      <c r="H77" s="39"/>
      <c r="I77" s="33"/>
    </row>
    <row r="78" spans="1:9" ht="27">
      <c r="A78" s="5" t="s">
        <v>47</v>
      </c>
      <c r="B78" s="3" t="s">
        <v>15</v>
      </c>
      <c r="C78" s="4" t="s">
        <v>1</v>
      </c>
      <c r="D78" s="9">
        <f>D76</f>
        <v>400</v>
      </c>
      <c r="E78" s="45"/>
      <c r="F78" s="90">
        <f>SUM(D78*E78)</f>
        <v>0</v>
      </c>
      <c r="G78" s="86"/>
      <c r="H78" s="39"/>
      <c r="I78" s="39"/>
    </row>
    <row r="79" spans="1:9">
      <c r="A79" s="35"/>
      <c r="B79" s="3"/>
      <c r="C79" s="4"/>
      <c r="D79" s="9"/>
      <c r="E79" s="13"/>
      <c r="F79" s="89"/>
      <c r="G79" s="86"/>
      <c r="H79" s="39"/>
      <c r="I79" s="33"/>
    </row>
    <row r="80" spans="1:9" ht="42.75">
      <c r="A80" s="5" t="s">
        <v>48</v>
      </c>
      <c r="B80" s="3" t="s">
        <v>25</v>
      </c>
      <c r="C80" s="4" t="s">
        <v>1</v>
      </c>
      <c r="D80" s="9">
        <v>150</v>
      </c>
      <c r="E80" s="45"/>
      <c r="F80" s="90">
        <f>SUM(D80*E80)</f>
        <v>0</v>
      </c>
      <c r="G80" s="86"/>
      <c r="H80" s="39"/>
      <c r="I80" s="33"/>
    </row>
    <row r="81" spans="1:9">
      <c r="A81" s="35"/>
      <c r="B81" s="7"/>
      <c r="C81" s="4"/>
      <c r="D81" s="9"/>
      <c r="E81" s="12"/>
      <c r="F81" s="89"/>
      <c r="G81" s="86"/>
      <c r="H81" s="39"/>
      <c r="I81" s="33"/>
    </row>
    <row r="82" spans="1:9" ht="42.75">
      <c r="A82" s="5" t="s">
        <v>49</v>
      </c>
      <c r="B82" s="3" t="s">
        <v>26</v>
      </c>
      <c r="C82" s="4" t="s">
        <v>1</v>
      </c>
      <c r="D82" s="9">
        <f>D80</f>
        <v>150</v>
      </c>
      <c r="E82" s="45"/>
      <c r="F82" s="90">
        <f>SUM(D82*E82)</f>
        <v>0</v>
      </c>
      <c r="G82" s="86"/>
      <c r="H82" s="39"/>
      <c r="I82" s="33"/>
    </row>
    <row r="83" spans="1:9">
      <c r="A83" s="35"/>
      <c r="B83" s="3"/>
      <c r="C83" s="4"/>
      <c r="D83" s="9"/>
      <c r="E83" s="12"/>
      <c r="F83" s="89"/>
      <c r="G83" s="86"/>
      <c r="H83" s="39"/>
      <c r="I83" s="33"/>
    </row>
    <row r="84" spans="1:9">
      <c r="A84" s="5" t="s">
        <v>56</v>
      </c>
      <c r="B84" s="3" t="s">
        <v>70</v>
      </c>
      <c r="C84" s="4" t="s">
        <v>1</v>
      </c>
      <c r="D84" s="9">
        <v>50</v>
      </c>
      <c r="E84" s="45"/>
      <c r="F84" s="90">
        <f>SUM(D84*E84)</f>
        <v>0</v>
      </c>
      <c r="G84" s="86"/>
      <c r="H84" s="39"/>
      <c r="I84" s="33"/>
    </row>
    <row r="85" spans="1:9">
      <c r="A85" s="35"/>
      <c r="B85" s="7"/>
      <c r="C85" s="4"/>
      <c r="D85" s="9"/>
      <c r="E85" s="12"/>
      <c r="F85" s="89"/>
      <c r="G85" s="86"/>
      <c r="H85" s="39"/>
      <c r="I85" s="33"/>
    </row>
    <row r="86" spans="1:9">
      <c r="A86" s="5" t="s">
        <v>118</v>
      </c>
      <c r="B86" s="3" t="s">
        <v>69</v>
      </c>
      <c r="C86" s="4" t="s">
        <v>1</v>
      </c>
      <c r="D86" s="9">
        <f>D84</f>
        <v>50</v>
      </c>
      <c r="E86" s="45"/>
      <c r="F86" s="90">
        <f>SUM(D86*E86)</f>
        <v>0</v>
      </c>
      <c r="G86" s="86"/>
      <c r="H86" s="39"/>
      <c r="I86" s="33"/>
    </row>
    <row r="87" spans="1:9">
      <c r="A87" s="35"/>
      <c r="B87" s="3"/>
      <c r="C87" s="4"/>
      <c r="D87" s="9"/>
      <c r="E87" s="12"/>
      <c r="F87" s="89"/>
      <c r="G87" s="86"/>
      <c r="H87" s="39"/>
      <c r="I87" s="33"/>
    </row>
    <row r="88" spans="1:9" ht="27">
      <c r="A88" s="5" t="s">
        <v>119</v>
      </c>
      <c r="B88" s="3" t="s">
        <v>53</v>
      </c>
      <c r="C88" s="4" t="s">
        <v>1</v>
      </c>
      <c r="D88" s="9">
        <v>400</v>
      </c>
      <c r="E88" s="45"/>
      <c r="F88" s="90">
        <f>SUM(D88*E88)</f>
        <v>0</v>
      </c>
      <c r="G88" s="86"/>
      <c r="H88" s="39"/>
      <c r="I88" s="33"/>
    </row>
    <row r="89" spans="1:9" ht="15" customHeight="1">
      <c r="A89" s="35"/>
      <c r="B89" s="7"/>
      <c r="C89" s="4"/>
      <c r="D89" s="9"/>
      <c r="E89" s="12"/>
      <c r="F89" s="89"/>
      <c r="G89" s="86"/>
      <c r="H89" s="39"/>
      <c r="I89" s="33"/>
    </row>
    <row r="90" spans="1:9" ht="27">
      <c r="A90" s="5" t="s">
        <v>120</v>
      </c>
      <c r="B90" s="3" t="s">
        <v>55</v>
      </c>
      <c r="C90" s="4" t="s">
        <v>1</v>
      </c>
      <c r="D90" s="9">
        <f>D88</f>
        <v>400</v>
      </c>
      <c r="E90" s="45"/>
      <c r="F90" s="90">
        <f>SUM(D90*E90)</f>
        <v>0</v>
      </c>
      <c r="G90" s="86"/>
      <c r="H90" s="39"/>
      <c r="I90" s="33"/>
    </row>
    <row r="91" spans="1:9">
      <c r="A91" s="35"/>
      <c r="B91" s="3"/>
      <c r="C91" s="4"/>
      <c r="D91" s="9"/>
      <c r="E91" s="45"/>
      <c r="F91" s="90"/>
      <c r="G91" s="86"/>
      <c r="H91" s="39"/>
      <c r="I91" s="33"/>
    </row>
    <row r="92" spans="1:9" ht="54">
      <c r="A92" s="5" t="s">
        <v>121</v>
      </c>
      <c r="B92" s="3" t="s">
        <v>18</v>
      </c>
      <c r="C92" s="4" t="s">
        <v>0</v>
      </c>
      <c r="D92" s="9">
        <v>21</v>
      </c>
      <c r="E92" s="45"/>
      <c r="F92" s="90">
        <f>SUM(D92*E92)</f>
        <v>0</v>
      </c>
      <c r="G92" s="86"/>
      <c r="H92" s="39"/>
      <c r="I92" s="33"/>
    </row>
    <row r="93" spans="1:9">
      <c r="A93" s="35"/>
      <c r="B93" s="3"/>
      <c r="C93" s="4"/>
      <c r="D93" s="9"/>
      <c r="E93" s="10"/>
      <c r="F93" s="94"/>
      <c r="G93" s="86"/>
      <c r="H93" s="39"/>
      <c r="I93" s="33"/>
    </row>
    <row r="94" spans="1:9" ht="27">
      <c r="A94" s="5" t="s">
        <v>122</v>
      </c>
      <c r="B94" s="3" t="s">
        <v>19</v>
      </c>
      <c r="C94" s="4" t="s">
        <v>0</v>
      </c>
      <c r="D94" s="9">
        <v>4</v>
      </c>
      <c r="E94" s="45"/>
      <c r="F94" s="90">
        <f>SUM(D94*E94)</f>
        <v>0</v>
      </c>
      <c r="G94" s="86"/>
      <c r="H94" s="39"/>
      <c r="I94" s="33"/>
    </row>
    <row r="95" spans="1:9">
      <c r="A95" s="35"/>
      <c r="B95" s="3"/>
      <c r="C95" s="4"/>
      <c r="D95" s="9"/>
      <c r="E95" s="10"/>
      <c r="F95" s="94"/>
      <c r="G95" s="86"/>
      <c r="H95" s="39"/>
      <c r="I95" s="33"/>
    </row>
    <row r="96" spans="1:9" ht="40.5">
      <c r="A96" s="5" t="s">
        <v>123</v>
      </c>
      <c r="B96" s="3" t="s">
        <v>59</v>
      </c>
      <c r="C96" s="4" t="s">
        <v>0</v>
      </c>
      <c r="D96" s="9">
        <f>D12</f>
        <v>1</v>
      </c>
      <c r="E96" s="45"/>
      <c r="F96" s="90">
        <f>SUM(D96*E96)</f>
        <v>0</v>
      </c>
      <c r="G96" s="86"/>
      <c r="H96" s="39"/>
      <c r="I96" s="33"/>
    </row>
    <row r="97" spans="1:9">
      <c r="A97" s="35"/>
      <c r="B97" s="7"/>
      <c r="C97" s="4"/>
      <c r="D97" s="9"/>
      <c r="E97" s="12"/>
      <c r="F97" s="89"/>
      <c r="G97" s="86"/>
      <c r="H97" s="39"/>
      <c r="I97" s="33"/>
    </row>
    <row r="98" spans="1:9" ht="54.95" customHeight="1">
      <c r="A98" s="5" t="s">
        <v>124</v>
      </c>
      <c r="B98" s="3" t="s">
        <v>117</v>
      </c>
      <c r="C98" s="4" t="s">
        <v>0</v>
      </c>
      <c r="D98" s="9">
        <f>D96</f>
        <v>1</v>
      </c>
      <c r="E98" s="45"/>
      <c r="F98" s="90">
        <f>SUM(D98*E98)</f>
        <v>0</v>
      </c>
      <c r="G98" s="86"/>
      <c r="H98" s="39"/>
    </row>
    <row r="99" spans="1:9">
      <c r="A99" s="35"/>
      <c r="B99" s="7"/>
      <c r="C99" s="4"/>
      <c r="E99" s="12"/>
      <c r="F99" s="89"/>
      <c r="G99" s="86"/>
    </row>
    <row r="100" spans="1:9">
      <c r="A100" s="5" t="s">
        <v>125</v>
      </c>
      <c r="B100" s="3" t="s">
        <v>58</v>
      </c>
      <c r="C100" s="4" t="s">
        <v>0</v>
      </c>
      <c r="D100" s="9">
        <f>D18</f>
        <v>1</v>
      </c>
      <c r="E100" s="45"/>
      <c r="F100" s="90">
        <f>SUM(D100*E100)</f>
        <v>0</v>
      </c>
      <c r="G100" s="86"/>
      <c r="H100" s="39"/>
    </row>
    <row r="101" spans="1:9">
      <c r="A101" s="35"/>
      <c r="B101" s="3"/>
      <c r="C101" s="4"/>
      <c r="D101" s="9"/>
      <c r="E101" s="12"/>
      <c r="F101" s="89"/>
      <c r="G101" s="86"/>
    </row>
    <row r="102" spans="1:9" ht="27">
      <c r="A102" s="5" t="s">
        <v>126</v>
      </c>
      <c r="B102" s="3" t="s">
        <v>16</v>
      </c>
      <c r="C102" s="4" t="s">
        <v>0</v>
      </c>
      <c r="D102" s="9">
        <f>D30</f>
        <v>107</v>
      </c>
      <c r="E102" s="45"/>
      <c r="F102" s="90">
        <f>SUM(D102*E102)</f>
        <v>0</v>
      </c>
      <c r="G102" s="86"/>
      <c r="H102" s="39"/>
    </row>
    <row r="103" spans="1:9">
      <c r="A103" s="35"/>
      <c r="B103" s="3"/>
      <c r="C103" s="4"/>
      <c r="D103" s="9"/>
      <c r="E103" s="12"/>
      <c r="F103" s="89"/>
      <c r="G103" s="86"/>
    </row>
    <row r="104" spans="1:9">
      <c r="A104" s="5" t="s">
        <v>127</v>
      </c>
      <c r="B104" s="3" t="s">
        <v>54</v>
      </c>
      <c r="C104" s="4" t="s">
        <v>0</v>
      </c>
      <c r="D104" s="9">
        <f>D33</f>
        <v>11</v>
      </c>
      <c r="E104" s="45"/>
      <c r="F104" s="90">
        <f>SUM(D104*E104)</f>
        <v>0</v>
      </c>
      <c r="G104" s="86"/>
    </row>
    <row r="105" spans="1:9">
      <c r="A105" s="35"/>
      <c r="B105" s="3"/>
      <c r="C105" s="4"/>
      <c r="D105" s="9"/>
      <c r="E105" s="12"/>
      <c r="F105" s="89"/>
      <c r="G105" s="86"/>
    </row>
    <row r="106" spans="1:9">
      <c r="A106" s="5" t="s">
        <v>128</v>
      </c>
      <c r="B106" s="3" t="s">
        <v>63</v>
      </c>
      <c r="C106" s="4" t="s">
        <v>0</v>
      </c>
      <c r="D106" s="9">
        <f>D45</f>
        <v>7</v>
      </c>
      <c r="E106" s="45"/>
      <c r="F106" s="90">
        <f>SUM(D106*E106)</f>
        <v>0</v>
      </c>
      <c r="G106" s="86"/>
    </row>
    <row r="107" spans="1:9">
      <c r="A107" s="35"/>
      <c r="B107" s="3"/>
      <c r="C107" s="4"/>
      <c r="D107" s="9"/>
      <c r="E107" s="12"/>
      <c r="F107" s="89"/>
      <c r="G107" s="86"/>
    </row>
    <row r="108" spans="1:9">
      <c r="A108" s="5" t="s">
        <v>129</v>
      </c>
      <c r="B108" s="3" t="s">
        <v>71</v>
      </c>
      <c r="C108" s="4" t="s">
        <v>0</v>
      </c>
      <c r="D108" s="9">
        <f>D48</f>
        <v>7</v>
      </c>
      <c r="E108" s="45"/>
      <c r="F108" s="90">
        <f>SUM(D108*E108)</f>
        <v>0</v>
      </c>
      <c r="G108" s="86"/>
      <c r="H108" s="39"/>
    </row>
    <row r="109" spans="1:9">
      <c r="A109" s="35"/>
      <c r="B109" s="3"/>
      <c r="C109" s="4"/>
      <c r="D109" s="9"/>
      <c r="E109" s="45"/>
      <c r="F109" s="90"/>
      <c r="G109" s="86"/>
      <c r="H109" s="39"/>
    </row>
    <row r="110" spans="1:9">
      <c r="A110" s="5" t="s">
        <v>136</v>
      </c>
      <c r="B110" s="3" t="s">
        <v>72</v>
      </c>
      <c r="C110" s="4" t="s">
        <v>73</v>
      </c>
      <c r="D110" s="9">
        <v>5</v>
      </c>
      <c r="E110" s="45"/>
      <c r="F110" s="90">
        <f>SUM(D110*E110)</f>
        <v>0</v>
      </c>
      <c r="G110" s="86"/>
      <c r="H110" s="39"/>
    </row>
    <row r="111" spans="1:9">
      <c r="A111" s="35"/>
      <c r="B111" s="3"/>
      <c r="C111" s="4"/>
      <c r="D111" s="9"/>
      <c r="E111" s="45"/>
      <c r="F111" s="90"/>
      <c r="G111" s="86"/>
      <c r="H111" s="39"/>
    </row>
    <row r="112" spans="1:9">
      <c r="A112" s="5" t="s">
        <v>137</v>
      </c>
      <c r="B112" s="3" t="s">
        <v>115</v>
      </c>
      <c r="C112" s="4" t="s">
        <v>0</v>
      </c>
      <c r="D112" s="9">
        <f>D51</f>
        <v>2</v>
      </c>
      <c r="E112" s="45"/>
      <c r="F112" s="90">
        <f>SUM(D112*E112)</f>
        <v>0</v>
      </c>
      <c r="G112" s="86"/>
      <c r="H112" s="39"/>
    </row>
    <row r="113" spans="1:8">
      <c r="A113" s="35"/>
      <c r="B113" s="3"/>
      <c r="C113" s="4"/>
      <c r="D113" s="9"/>
      <c r="E113" s="12"/>
      <c r="F113" s="89"/>
      <c r="G113" s="86"/>
      <c r="H113" s="39"/>
    </row>
    <row r="114" spans="1:8">
      <c r="A114" s="5" t="s">
        <v>138</v>
      </c>
      <c r="B114" s="3" t="s">
        <v>116</v>
      </c>
      <c r="C114" s="4" t="s">
        <v>0</v>
      </c>
      <c r="D114" s="9">
        <f>D54</f>
        <v>1</v>
      </c>
      <c r="E114" s="45"/>
      <c r="F114" s="90">
        <f>SUM(D114*E114)</f>
        <v>0</v>
      </c>
      <c r="G114" s="86"/>
      <c r="H114" s="39"/>
    </row>
    <row r="115" spans="1:8">
      <c r="A115" s="35"/>
      <c r="B115" s="3"/>
      <c r="C115" s="4"/>
      <c r="D115" s="9"/>
      <c r="E115" s="45"/>
      <c r="F115" s="90"/>
      <c r="G115" s="86"/>
      <c r="H115" s="39"/>
    </row>
    <row r="116" spans="1:8">
      <c r="A116" s="5" t="s">
        <v>139</v>
      </c>
      <c r="B116" s="3" t="s">
        <v>146</v>
      </c>
      <c r="C116" s="4" t="s">
        <v>0</v>
      </c>
      <c r="D116" s="9">
        <f>D15+D57</f>
        <v>4</v>
      </c>
      <c r="E116" s="45"/>
      <c r="F116" s="90">
        <f>SUM(D116*E116)</f>
        <v>0</v>
      </c>
      <c r="G116" s="86"/>
      <c r="H116" s="39"/>
    </row>
    <row r="117" spans="1:8">
      <c r="A117" s="35"/>
      <c r="B117" s="3"/>
      <c r="C117" s="4"/>
      <c r="D117" s="9"/>
      <c r="E117" s="12"/>
      <c r="F117" s="89"/>
      <c r="G117" s="86"/>
    </row>
    <row r="118" spans="1:8" ht="27">
      <c r="A118" s="5" t="s">
        <v>140</v>
      </c>
      <c r="B118" s="3" t="s">
        <v>27</v>
      </c>
      <c r="C118" s="4" t="s">
        <v>0</v>
      </c>
      <c r="D118" s="9">
        <f>D30+D33+D45+D48+D51+D54</f>
        <v>135</v>
      </c>
      <c r="E118" s="45"/>
      <c r="F118" s="90">
        <f>SUM(D118*E118)</f>
        <v>0</v>
      </c>
      <c r="H118" s="39"/>
    </row>
    <row r="119" spans="1:8" ht="15" customHeight="1">
      <c r="A119" s="35"/>
      <c r="B119" s="7"/>
      <c r="C119" s="4"/>
      <c r="D119" s="9"/>
      <c r="E119" s="12"/>
      <c r="F119" s="89"/>
      <c r="G119" s="86"/>
    </row>
    <row r="120" spans="1:8" ht="40.5">
      <c r="A120" s="5" t="s">
        <v>141</v>
      </c>
      <c r="B120" s="3" t="s">
        <v>64</v>
      </c>
      <c r="C120" s="4" t="s">
        <v>0</v>
      </c>
      <c r="D120" s="9">
        <v>1</v>
      </c>
      <c r="E120" s="45"/>
      <c r="F120" s="90">
        <f>SUM(D120*E120)</f>
        <v>0</v>
      </c>
      <c r="G120" s="86"/>
      <c r="H120" s="39"/>
    </row>
    <row r="121" spans="1:8">
      <c r="A121" s="35"/>
      <c r="B121" s="3"/>
      <c r="C121" s="4"/>
      <c r="D121" s="9"/>
      <c r="E121" s="45"/>
      <c r="F121" s="90"/>
      <c r="G121" s="86"/>
      <c r="H121" s="39"/>
    </row>
    <row r="122" spans="1:8" ht="40.5">
      <c r="A122" s="5" t="s">
        <v>142</v>
      </c>
      <c r="B122" s="3" t="s">
        <v>65</v>
      </c>
      <c r="C122" s="4" t="s">
        <v>0</v>
      </c>
      <c r="D122" s="9">
        <v>2</v>
      </c>
      <c r="E122" s="45"/>
      <c r="F122" s="90">
        <f>SUM(D122*E122)</f>
        <v>0</v>
      </c>
      <c r="G122" s="86"/>
      <c r="H122" s="39"/>
    </row>
    <row r="123" spans="1:8">
      <c r="A123" s="5"/>
      <c r="B123" s="3"/>
      <c r="C123" s="4"/>
      <c r="D123" s="9"/>
      <c r="E123" s="10"/>
      <c r="F123" s="95"/>
      <c r="G123" s="86"/>
    </row>
    <row r="124" spans="1:8" ht="16.5" customHeight="1">
      <c r="A124" s="108" t="s">
        <v>13</v>
      </c>
      <c r="B124" s="108"/>
      <c r="C124" s="108"/>
      <c r="D124" s="108"/>
      <c r="E124" s="41"/>
      <c r="F124" s="84"/>
      <c r="G124" s="86"/>
    </row>
    <row r="125" spans="1:8" ht="54" customHeight="1">
      <c r="A125" s="5" t="s">
        <v>30</v>
      </c>
      <c r="B125" s="3" t="s">
        <v>144</v>
      </c>
      <c r="C125" s="4" t="s">
        <v>0</v>
      </c>
      <c r="D125" s="9">
        <v>1</v>
      </c>
      <c r="E125" s="45"/>
      <c r="F125" s="90">
        <f>SUM(D125*E125)</f>
        <v>0</v>
      </c>
      <c r="G125" s="86"/>
      <c r="H125" s="39"/>
    </row>
    <row r="126" spans="1:8" ht="15" customHeight="1">
      <c r="A126" s="5"/>
      <c r="B126" s="3"/>
      <c r="C126" s="4"/>
      <c r="D126" s="9"/>
      <c r="E126" s="43"/>
      <c r="F126" s="88"/>
      <c r="G126" s="86"/>
    </row>
    <row r="127" spans="1:8" ht="15" customHeight="1">
      <c r="A127" s="5" t="s">
        <v>31</v>
      </c>
      <c r="B127" s="3" t="s">
        <v>17</v>
      </c>
      <c r="C127" s="4" t="s">
        <v>0</v>
      </c>
      <c r="D127" s="9">
        <v>1</v>
      </c>
      <c r="E127" s="45"/>
      <c r="F127" s="90">
        <f>SUM(D127*E127)</f>
        <v>0</v>
      </c>
      <c r="G127" s="86"/>
      <c r="H127" s="39"/>
    </row>
    <row r="128" spans="1:8">
      <c r="A128" s="5"/>
      <c r="B128" s="7"/>
      <c r="C128" s="4"/>
      <c r="D128" s="9"/>
      <c r="E128" s="43"/>
      <c r="F128" s="88"/>
      <c r="G128" s="86"/>
    </row>
    <row r="129" spans="1:9" ht="40.5">
      <c r="A129" s="5" t="s">
        <v>32</v>
      </c>
      <c r="B129" s="3" t="s">
        <v>60</v>
      </c>
      <c r="C129" s="4" t="s">
        <v>0</v>
      </c>
      <c r="D129" s="9">
        <v>1</v>
      </c>
      <c r="E129" s="45"/>
      <c r="F129" s="90">
        <f>SUM(D129*E129)</f>
        <v>0</v>
      </c>
      <c r="G129" s="86"/>
      <c r="H129" s="39"/>
      <c r="I129" s="33"/>
    </row>
    <row r="130" spans="1:9">
      <c r="A130" s="5"/>
      <c r="B130" s="7"/>
      <c r="C130" s="4"/>
      <c r="D130" s="9"/>
      <c r="E130" s="43"/>
      <c r="F130" s="88"/>
      <c r="G130" s="86"/>
    </row>
    <row r="131" spans="1:9" ht="27">
      <c r="A131" s="5" t="s">
        <v>33</v>
      </c>
      <c r="B131" s="3" t="s">
        <v>8</v>
      </c>
      <c r="C131" s="4" t="s">
        <v>0</v>
      </c>
      <c r="D131" s="9">
        <v>1</v>
      </c>
      <c r="E131" s="45"/>
      <c r="F131" s="90">
        <f>SUM(D131*E131)</f>
        <v>0</v>
      </c>
      <c r="G131" s="86"/>
      <c r="H131" s="39"/>
    </row>
    <row r="132" spans="1:9">
      <c r="A132" s="5"/>
      <c r="B132" s="7"/>
      <c r="C132" s="4"/>
      <c r="D132" s="9"/>
      <c r="E132" s="43"/>
      <c r="F132" s="88"/>
      <c r="G132" s="86"/>
    </row>
    <row r="133" spans="1:9" ht="40.5">
      <c r="A133" s="5" t="s">
        <v>34</v>
      </c>
      <c r="B133" s="3" t="s">
        <v>147</v>
      </c>
      <c r="C133" s="4" t="s">
        <v>0</v>
      </c>
      <c r="D133" s="9">
        <v>2</v>
      </c>
      <c r="E133" s="45"/>
      <c r="F133" s="90">
        <f>SUM(D133*E133)</f>
        <v>0</v>
      </c>
      <c r="G133" s="96"/>
    </row>
    <row r="134" spans="1:9">
      <c r="A134" s="5"/>
      <c r="B134" s="7"/>
      <c r="C134" s="2"/>
      <c r="D134" s="8"/>
      <c r="E134" s="43"/>
      <c r="F134" s="88"/>
      <c r="G134" s="86"/>
      <c r="H134" s="39"/>
    </row>
    <row r="135" spans="1:9" ht="40.5">
      <c r="A135" s="5" t="s">
        <v>35</v>
      </c>
      <c r="B135" s="3" t="s">
        <v>57</v>
      </c>
      <c r="C135" s="4" t="s">
        <v>0</v>
      </c>
      <c r="D135" s="9">
        <v>1</v>
      </c>
      <c r="E135" s="45"/>
      <c r="F135" s="90">
        <f>SUM(D135*E135)</f>
        <v>0</v>
      </c>
      <c r="G135" s="86"/>
      <c r="H135" s="39"/>
    </row>
    <row r="136" spans="1:9">
      <c r="A136" s="5"/>
      <c r="B136" s="7"/>
      <c r="C136" s="4"/>
      <c r="D136" s="9"/>
      <c r="E136" s="43"/>
      <c r="F136" s="88"/>
    </row>
    <row r="137" spans="1:9" ht="54">
      <c r="A137" s="5" t="s">
        <v>36</v>
      </c>
      <c r="B137" s="3" t="s">
        <v>62</v>
      </c>
      <c r="C137" s="4" t="s">
        <v>0</v>
      </c>
      <c r="D137" s="9">
        <v>1</v>
      </c>
      <c r="E137" s="45"/>
      <c r="F137" s="90">
        <f>SUM(D137*E137)</f>
        <v>0</v>
      </c>
      <c r="H137" s="39"/>
    </row>
    <row r="138" spans="1:9">
      <c r="A138" s="5"/>
      <c r="B138" s="3"/>
      <c r="C138" s="4"/>
      <c r="D138" s="9"/>
      <c r="E138" s="45"/>
      <c r="F138" s="90"/>
      <c r="H138" s="39"/>
    </row>
    <row r="139" spans="1:9" ht="20.100000000000001" customHeight="1">
      <c r="A139" s="109" t="s">
        <v>10</v>
      </c>
      <c r="B139" s="109"/>
      <c r="C139" s="109"/>
      <c r="D139" s="109"/>
      <c r="E139" s="40"/>
      <c r="F139" s="97">
        <f>SUM(F10:F138)</f>
        <v>0</v>
      </c>
    </row>
    <row r="140" spans="1:9">
      <c r="A140" s="16"/>
      <c r="B140" s="17"/>
      <c r="C140" s="23"/>
      <c r="D140" s="24"/>
      <c r="E140" s="25"/>
      <c r="F140" s="98"/>
    </row>
    <row r="141" spans="1:9">
      <c r="A141" s="26"/>
      <c r="B141" s="26"/>
      <c r="C141" s="26"/>
      <c r="D141" s="26"/>
      <c r="E141" s="26"/>
      <c r="F141" s="99"/>
      <c r="G141" s="86"/>
      <c r="H141" s="39"/>
      <c r="I141" s="33"/>
    </row>
    <row r="142" spans="1:9">
      <c r="A142" s="26"/>
      <c r="B142" s="26"/>
      <c r="C142" s="26"/>
      <c r="D142" s="26"/>
      <c r="E142" s="26"/>
      <c r="F142" s="99"/>
    </row>
    <row r="144" spans="1:9">
      <c r="B144" s="1"/>
    </row>
    <row r="147" spans="7:9">
      <c r="G147" s="101"/>
      <c r="H147" s="42"/>
      <c r="I147" s="34"/>
    </row>
    <row r="148" spans="7:9">
      <c r="G148" s="101"/>
      <c r="H148" s="42"/>
      <c r="I148" s="34"/>
    </row>
    <row r="149" spans="7:9">
      <c r="G149" s="101"/>
      <c r="H149" s="42"/>
      <c r="I149" s="34"/>
    </row>
  </sheetData>
  <protectedRanges>
    <protectedRange sqref="E11:E138" name="Range1"/>
  </protectedRanges>
  <mergeCells count="15">
    <mergeCell ref="A5:B5"/>
    <mergeCell ref="D5:E5"/>
    <mergeCell ref="A2:F2"/>
    <mergeCell ref="A4:B4"/>
    <mergeCell ref="D4:E4"/>
    <mergeCell ref="A61:D61"/>
    <mergeCell ref="A139:D139"/>
    <mergeCell ref="A6:B6"/>
    <mergeCell ref="D6:E6"/>
    <mergeCell ref="A124:D124"/>
    <mergeCell ref="K7:K8"/>
    <mergeCell ref="J7:J8"/>
    <mergeCell ref="H7:H8"/>
    <mergeCell ref="I7:I8"/>
    <mergeCell ref="A10:D10"/>
  </mergeCells>
  <phoneticPr fontId="23" type="noConversion"/>
  <pageMargins left="0.7" right="0.7" top="0.75" bottom="0.75" header="0.3" footer="0.3"/>
  <pageSetup paperSize="9" scale="7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50616B48E129242A7617069AF193725" ma:contentTypeVersion="13" ma:contentTypeDescription="Stvaranje novog dokumenta." ma:contentTypeScope="" ma:versionID="b26c313c624c34ffdea1a76c8373744e">
  <xsd:schema xmlns:xsd="http://www.w3.org/2001/XMLSchema" xmlns:xs="http://www.w3.org/2001/XMLSchema" xmlns:p="http://schemas.microsoft.com/office/2006/metadata/properties" xmlns:ns2="35b21fef-198f-4783-8ee9-6600e631e695" xmlns:ns3="e5b37bbc-4af2-46c4-b243-6bbf3334b1e9" targetNamespace="http://schemas.microsoft.com/office/2006/metadata/properties" ma:root="true" ma:fieldsID="cc060333c2bd15481e828a78dfc02a29" ns2:_="" ns3:_="">
    <xsd:import namespace="35b21fef-198f-4783-8ee9-6600e631e695"/>
    <xsd:import namespace="e5b37bbc-4af2-46c4-b243-6bbf3334b1e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b21fef-198f-4783-8ee9-6600e631e695" elementFormDefault="qualified">
    <xsd:import namespace="http://schemas.microsoft.com/office/2006/documentManagement/types"/>
    <xsd:import namespace="http://schemas.microsoft.com/office/infopath/2007/PartnerControls"/>
    <xsd:element name="SharedWithUsers" ma:index="8" nillable="true" ma:displayName="Zajednički se koristi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b37bbc-4af2-46c4-b243-6bbf3334b1e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5DF0D5-E84F-43AC-B72A-48E14BDD4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b21fef-198f-4783-8ee9-6600e631e695"/>
    <ds:schemaRef ds:uri="e5b37bbc-4af2-46c4-b243-6bbf3334b1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FA3317-5865-449C-A074-8480D64B6D9E}">
  <ds:schemaRefs>
    <ds:schemaRef ds:uri="http://www.w3.org/XML/1998/namespace"/>
    <ds:schemaRef ds:uri="http://schemas.microsoft.com/office/2006/documentManagement/types"/>
    <ds:schemaRef ds:uri="http://purl.org/dc/dcmitype/"/>
    <ds:schemaRef ds:uri="http://purl.org/dc/terms/"/>
    <ds:schemaRef ds:uri="35b21fef-198f-4783-8ee9-6600e631e695"/>
    <ds:schemaRef ds:uri="http://schemas.microsoft.com/office/infopath/2007/PartnerControls"/>
    <ds:schemaRef ds:uri="http://purl.org/dc/elements/1.1/"/>
    <ds:schemaRef ds:uri="http://schemas.openxmlformats.org/package/2006/metadata/core-properties"/>
    <ds:schemaRef ds:uri="e5b37bbc-4af2-46c4-b243-6bbf3334b1e9"/>
    <ds:schemaRef ds:uri="http://schemas.microsoft.com/office/2006/metadata/properties"/>
  </ds:schemaRefs>
</ds:datastoreItem>
</file>

<file path=customXml/itemProps3.xml><?xml version="1.0" encoding="utf-8"?>
<ds:datastoreItem xmlns:ds="http://schemas.openxmlformats.org/officeDocument/2006/customXml" ds:itemID="{610DEE24-1DD9-437C-ACB4-56BA03EF35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NASLOVNICA</vt:lpstr>
      <vt:lpstr>Dojava požara</vt:lpstr>
      <vt:lpstr>'Dojava požara'!Podrucje_ispisa</vt:lpstr>
      <vt:lpstr>NASLOVNICA!Podrucje_ispisa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2025-12-23T12:58:12Z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0x010100950616B48E129242A7617069AF193725</vt:lpwstr>
  </property>
</Properties>
</file>