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45" activeTab="0"/>
  </bookViews>
  <sheets>
    <sheet name="Funkcije" sheetId="1" r:id="rId1"/>
  </sheets>
  <definedNames/>
  <calcPr fullCalcOnLoad="1"/>
</workbook>
</file>

<file path=xl/comments1.xml><?xml version="1.0" encoding="utf-8"?>
<comments xmlns="http://schemas.openxmlformats.org/spreadsheetml/2006/main">
  <authors>
    <author>Željka</author>
  </authors>
  <commentList>
    <comment ref="G2" authorId="0">
      <text>
        <r>
          <rPr>
            <b/>
            <sz val="9"/>
            <rFont val="Segoe UI"/>
            <family val="2"/>
          </rPr>
          <t>Željka:</t>
        </r>
        <r>
          <rPr>
            <sz val="9"/>
            <rFont val="Segoe UI"/>
            <family val="2"/>
          </rPr>
          <t xml:space="preserve">
opravdani i neopravdani satovi zajedno za svakog pojedinog učenika
</t>
        </r>
      </text>
    </comment>
    <comment ref="B27" authorId="0">
      <text>
        <r>
          <rPr>
            <b/>
            <sz val="9"/>
            <rFont val="Segoe UI"/>
            <family val="2"/>
          </rPr>
          <t>Željka:</t>
        </r>
        <r>
          <rPr>
            <sz val="9"/>
            <rFont val="Segoe UI"/>
            <family val="2"/>
          </rPr>
          <t xml:space="preserve">
ukupan broj opravdanih satova u 8.d
</t>
        </r>
      </text>
    </comment>
    <comment ref="B28" authorId="0">
      <text>
        <r>
          <rPr>
            <b/>
            <sz val="9"/>
            <rFont val="Segoe UI"/>
            <family val="2"/>
          </rPr>
          <t>Željka:</t>
        </r>
        <r>
          <rPr>
            <sz val="9"/>
            <rFont val="Segoe UI"/>
            <family val="2"/>
          </rPr>
          <t xml:space="preserve">
ukupan broj neopravdanih satova u 8.d</t>
        </r>
      </text>
    </comment>
    <comment ref="H2" authorId="0">
      <text>
        <r>
          <rPr>
            <b/>
            <sz val="9"/>
            <rFont val="Segoe UI"/>
            <family val="2"/>
          </rPr>
          <t>Željka:</t>
        </r>
        <r>
          <rPr>
            <sz val="9"/>
            <rFont val="Segoe UI"/>
            <family val="2"/>
          </rPr>
          <t xml:space="preserve">
Ako učenik ima više od 2 neopravdana, u ćeliju će se upisati "To nije dobro.", u protivnom će se upisati "Bravo, čestitam."</t>
        </r>
      </text>
    </comment>
  </commentList>
</comments>
</file>

<file path=xl/sharedStrings.xml><?xml version="1.0" encoding="utf-8"?>
<sst xmlns="http://schemas.openxmlformats.org/spreadsheetml/2006/main" count="82" uniqueCount="60">
  <si>
    <t>Ime</t>
  </si>
  <si>
    <t>Prezime</t>
  </si>
  <si>
    <t>Opravdano</t>
  </si>
  <si>
    <t>Neopravdano</t>
  </si>
  <si>
    <t>Ukupno</t>
  </si>
  <si>
    <t>Alen</t>
  </si>
  <si>
    <t>David</t>
  </si>
  <si>
    <t>Dominik</t>
  </si>
  <si>
    <t>Tomislav</t>
  </si>
  <si>
    <t>Josip</t>
  </si>
  <si>
    <t>Matea</t>
  </si>
  <si>
    <t>Petar</t>
  </si>
  <si>
    <t>Marija</t>
  </si>
  <si>
    <t xml:space="preserve">Ukupno - opravdano </t>
  </si>
  <si>
    <t>Ukupno - neopravdano</t>
  </si>
  <si>
    <t>Prosjek - opravdano</t>
  </si>
  <si>
    <t>Minimum - opravdano</t>
  </si>
  <si>
    <t>Maximum - neopravdano</t>
  </si>
  <si>
    <t>Broj učenika koji nemaju neopravdane satove</t>
  </si>
  <si>
    <t>Povratna informacija o odgovornosti</t>
  </si>
  <si>
    <t>Spol</t>
  </si>
  <si>
    <t>M</t>
  </si>
  <si>
    <t>Ž</t>
  </si>
  <si>
    <t>Balić</t>
  </si>
  <si>
    <t>Karolina</t>
  </si>
  <si>
    <t>Cvrkutalo</t>
  </si>
  <si>
    <t>Čatak</t>
  </si>
  <si>
    <t>Melania</t>
  </si>
  <si>
    <t>Ćop</t>
  </si>
  <si>
    <t>Elej</t>
  </si>
  <si>
    <t>Fazlić</t>
  </si>
  <si>
    <t>Ganti</t>
  </si>
  <si>
    <t>Katarina</t>
  </si>
  <si>
    <t>Jukić</t>
  </si>
  <si>
    <t>Antonio</t>
  </si>
  <si>
    <t>Kralj</t>
  </si>
  <si>
    <t>Tia</t>
  </si>
  <si>
    <t>Lilić</t>
  </si>
  <si>
    <t>Lučko</t>
  </si>
  <si>
    <t>Marulić</t>
  </si>
  <si>
    <t>Erika</t>
  </si>
  <si>
    <t>Mihić</t>
  </si>
  <si>
    <t>Lara</t>
  </si>
  <si>
    <t>Pilić</t>
  </si>
  <si>
    <t>Pužak</t>
  </si>
  <si>
    <t>Franjo</t>
  </si>
  <si>
    <t>Sablić</t>
  </si>
  <si>
    <t>Đuro</t>
  </si>
  <si>
    <t>Sudac</t>
  </si>
  <si>
    <t>Jurica</t>
  </si>
  <si>
    <t>Stanić</t>
  </si>
  <si>
    <t>Antonela</t>
  </si>
  <si>
    <t>Turić</t>
  </si>
  <si>
    <t>Vicković</t>
  </si>
  <si>
    <t>Hercigonja</t>
  </si>
  <si>
    <t>Zlatković</t>
  </si>
  <si>
    <t>Koliko je dječaka u razredu?</t>
  </si>
  <si>
    <t>Koliko je djevojčica u razredu?</t>
  </si>
  <si>
    <t>Koliko je Tomislava u razredu?</t>
  </si>
  <si>
    <t>Martin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</si>
</sst>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8B8B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8" borderId="14" xfId="0" applyFont="1" applyFill="1" applyBorder="1" applyAlignment="1" applyProtection="1">
      <alignment/>
      <protection/>
    </xf>
    <xf numFmtId="0" fontId="1" fillId="9" borderId="14" xfId="0" applyFont="1" applyFill="1" applyBorder="1" applyAlignment="1" applyProtection="1">
      <alignment/>
      <protection/>
    </xf>
    <xf numFmtId="0" fontId="1" fillId="19" borderId="15" xfId="0" applyFont="1" applyFill="1" applyBorder="1" applyAlignment="1" applyProtection="1">
      <alignment wrapText="1"/>
      <protection/>
    </xf>
    <xf numFmtId="0" fontId="1" fillId="17" borderId="14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="115" zoomScaleNormal="115" workbookViewId="0" topLeftCell="A1">
      <selection activeCell="H3" sqref="H3:H24"/>
    </sheetView>
  </sheetViews>
  <sheetFormatPr defaultColWidth="9.140625" defaultRowHeight="15"/>
  <cols>
    <col min="2" max="2" width="28.28125" style="0" customWidth="1"/>
    <col min="3" max="4" width="14.8515625" style="0" customWidth="1"/>
    <col min="5" max="5" width="11.28125" style="0" customWidth="1"/>
    <col min="6" max="6" width="13.7109375" style="0" customWidth="1"/>
    <col min="7" max="7" width="18.8515625" style="0" customWidth="1"/>
    <col min="8" max="8" width="34.00390625" style="0" customWidth="1"/>
    <col min="9" max="9" width="7.8515625" style="0" customWidth="1"/>
  </cols>
  <sheetData>
    <row r="2" spans="2:8" ht="15" customHeight="1">
      <c r="B2" s="2" t="s">
        <v>0</v>
      </c>
      <c r="C2" s="2" t="s">
        <v>1</v>
      </c>
      <c r="D2" s="3" t="s">
        <v>20</v>
      </c>
      <c r="E2" s="2" t="s">
        <v>2</v>
      </c>
      <c r="F2" s="2" t="s">
        <v>3</v>
      </c>
      <c r="G2" s="16" t="s">
        <v>4</v>
      </c>
      <c r="H2" s="17" t="s">
        <v>19</v>
      </c>
    </row>
    <row r="3" spans="1:8" ht="15" customHeight="1">
      <c r="A3">
        <v>1</v>
      </c>
      <c r="B3" s="1" t="s">
        <v>5</v>
      </c>
      <c r="C3" s="1" t="s">
        <v>23</v>
      </c>
      <c r="D3" s="1" t="s">
        <v>21</v>
      </c>
      <c r="E3" s="1">
        <v>74</v>
      </c>
      <c r="F3" s="1">
        <v>8</v>
      </c>
      <c r="G3" s="18">
        <f>E3+F3</f>
        <v>82</v>
      </c>
      <c r="H3" s="19" t="str">
        <f>IF(F3&gt;2,"loše","dobro")</f>
        <v>loše</v>
      </c>
    </row>
    <row r="4" spans="1:8" ht="15" customHeight="1">
      <c r="A4">
        <v>2</v>
      </c>
      <c r="B4" s="1" t="s">
        <v>24</v>
      </c>
      <c r="C4" s="1" t="s">
        <v>25</v>
      </c>
      <c r="D4" s="1" t="s">
        <v>22</v>
      </c>
      <c r="E4" s="1">
        <v>33</v>
      </c>
      <c r="F4" s="1">
        <v>0</v>
      </c>
      <c r="G4" s="18">
        <f aca="true" t="shared" si="0" ref="G4:G24">E4+F4</f>
        <v>33</v>
      </c>
      <c r="H4" s="19" t="str">
        <f aca="true" t="shared" si="1" ref="H4:H24">IF(F4&gt;2,"loše","dobro")</f>
        <v>dobro</v>
      </c>
    </row>
    <row r="5" spans="1:8" ht="15" customHeight="1">
      <c r="A5">
        <v>3</v>
      </c>
      <c r="B5" s="1" t="s">
        <v>6</v>
      </c>
      <c r="C5" s="1" t="s">
        <v>26</v>
      </c>
      <c r="D5" s="1" t="s">
        <v>21</v>
      </c>
      <c r="E5" s="1">
        <v>49</v>
      </c>
      <c r="F5" s="1">
        <v>2</v>
      </c>
      <c r="G5" s="18">
        <f t="shared" si="0"/>
        <v>51</v>
      </c>
      <c r="H5" s="19" t="str">
        <f t="shared" si="1"/>
        <v>dobro</v>
      </c>
    </row>
    <row r="6" spans="1:8" ht="15" customHeight="1">
      <c r="A6">
        <v>4</v>
      </c>
      <c r="B6" s="1" t="s">
        <v>27</v>
      </c>
      <c r="C6" s="1" t="s">
        <v>28</v>
      </c>
      <c r="D6" s="1" t="s">
        <v>22</v>
      </c>
      <c r="E6" s="1">
        <v>80</v>
      </c>
      <c r="F6" s="1">
        <v>1</v>
      </c>
      <c r="G6" s="18">
        <f t="shared" si="0"/>
        <v>81</v>
      </c>
      <c r="H6" s="19" t="str">
        <f t="shared" si="1"/>
        <v>dobro</v>
      </c>
    </row>
    <row r="7" spans="1:8" ht="15" customHeight="1">
      <c r="A7">
        <v>5</v>
      </c>
      <c r="B7" s="1" t="s">
        <v>7</v>
      </c>
      <c r="C7" s="1" t="s">
        <v>29</v>
      </c>
      <c r="D7" s="1" t="s">
        <v>21</v>
      </c>
      <c r="E7" s="1">
        <v>55</v>
      </c>
      <c r="F7" s="1">
        <v>0</v>
      </c>
      <c r="G7" s="18">
        <f t="shared" si="0"/>
        <v>55</v>
      </c>
      <c r="H7" s="19" t="str">
        <f t="shared" si="1"/>
        <v>dobro</v>
      </c>
    </row>
    <row r="8" spans="1:8" ht="15" customHeight="1">
      <c r="A8">
        <v>6</v>
      </c>
      <c r="B8" s="1" t="s">
        <v>8</v>
      </c>
      <c r="C8" s="1" t="s">
        <v>30</v>
      </c>
      <c r="D8" s="1" t="s">
        <v>21</v>
      </c>
      <c r="E8" s="1">
        <v>27</v>
      </c>
      <c r="F8" s="1">
        <v>0</v>
      </c>
      <c r="G8" s="18">
        <f t="shared" si="0"/>
        <v>27</v>
      </c>
      <c r="H8" s="19" t="str">
        <f t="shared" si="1"/>
        <v>dobro</v>
      </c>
    </row>
    <row r="9" spans="1:8" ht="15" customHeight="1">
      <c r="A9">
        <v>7</v>
      </c>
      <c r="B9" s="1" t="s">
        <v>9</v>
      </c>
      <c r="C9" s="1" t="s">
        <v>31</v>
      </c>
      <c r="D9" s="1" t="s">
        <v>21</v>
      </c>
      <c r="E9" s="1">
        <v>27</v>
      </c>
      <c r="F9" s="1">
        <v>0</v>
      </c>
      <c r="G9" s="18">
        <f t="shared" si="0"/>
        <v>27</v>
      </c>
      <c r="H9" s="19" t="str">
        <f t="shared" si="1"/>
        <v>dobro</v>
      </c>
    </row>
    <row r="10" spans="1:8" ht="15" customHeight="1">
      <c r="A10">
        <v>8</v>
      </c>
      <c r="B10" s="1" t="s">
        <v>32</v>
      </c>
      <c r="C10" s="1" t="s">
        <v>54</v>
      </c>
      <c r="D10" s="1" t="s">
        <v>22</v>
      </c>
      <c r="E10" s="1">
        <v>29</v>
      </c>
      <c r="F10" s="1">
        <v>0</v>
      </c>
      <c r="G10" s="18">
        <f t="shared" si="0"/>
        <v>29</v>
      </c>
      <c r="H10" s="19" t="str">
        <f t="shared" si="1"/>
        <v>dobro</v>
      </c>
    </row>
    <row r="11" spans="1:8" ht="15" customHeight="1">
      <c r="A11">
        <v>9</v>
      </c>
      <c r="B11" s="1" t="s">
        <v>10</v>
      </c>
      <c r="C11" s="1" t="s">
        <v>33</v>
      </c>
      <c r="D11" s="1" t="s">
        <v>22</v>
      </c>
      <c r="E11" s="1">
        <v>58</v>
      </c>
      <c r="F11" s="1">
        <v>10</v>
      </c>
      <c r="G11" s="18">
        <f t="shared" si="0"/>
        <v>68</v>
      </c>
      <c r="H11" s="19" t="str">
        <f t="shared" si="1"/>
        <v>loše</v>
      </c>
    </row>
    <row r="12" spans="1:8" ht="15" customHeight="1">
      <c r="A12">
        <v>10</v>
      </c>
      <c r="B12" s="1" t="s">
        <v>34</v>
      </c>
      <c r="C12" s="1" t="s">
        <v>35</v>
      </c>
      <c r="D12" s="1" t="s">
        <v>21</v>
      </c>
      <c r="E12" s="1">
        <v>113</v>
      </c>
      <c r="F12" s="1">
        <v>4</v>
      </c>
      <c r="G12" s="18">
        <f t="shared" si="0"/>
        <v>117</v>
      </c>
      <c r="H12" s="19" t="str">
        <f t="shared" si="1"/>
        <v>loše</v>
      </c>
    </row>
    <row r="13" spans="1:8" ht="15" customHeight="1">
      <c r="A13">
        <v>11</v>
      </c>
      <c r="B13" s="1" t="s">
        <v>36</v>
      </c>
      <c r="C13" s="1" t="s">
        <v>37</v>
      </c>
      <c r="D13" s="1" t="s">
        <v>22</v>
      </c>
      <c r="E13" s="1">
        <v>57</v>
      </c>
      <c r="F13" s="1">
        <v>20</v>
      </c>
      <c r="G13" s="18">
        <f t="shared" si="0"/>
        <v>77</v>
      </c>
      <c r="H13" s="19" t="str">
        <f t="shared" si="1"/>
        <v>loše</v>
      </c>
    </row>
    <row r="14" spans="1:8" ht="15" customHeight="1">
      <c r="A14">
        <v>12</v>
      </c>
      <c r="B14" s="1" t="s">
        <v>11</v>
      </c>
      <c r="C14" s="1" t="s">
        <v>38</v>
      </c>
      <c r="D14" s="1" t="s">
        <v>21</v>
      </c>
      <c r="E14" s="1">
        <v>12</v>
      </c>
      <c r="F14" s="1">
        <v>2</v>
      </c>
      <c r="G14" s="18">
        <f t="shared" si="0"/>
        <v>14</v>
      </c>
      <c r="H14" s="19" t="str">
        <f t="shared" si="1"/>
        <v>dobro</v>
      </c>
    </row>
    <row r="15" spans="1:8" ht="15" customHeight="1">
      <c r="A15">
        <v>13</v>
      </c>
      <c r="B15" s="1" t="s">
        <v>12</v>
      </c>
      <c r="C15" s="1" t="s">
        <v>39</v>
      </c>
      <c r="D15" s="1" t="s">
        <v>22</v>
      </c>
      <c r="E15" s="1">
        <v>47</v>
      </c>
      <c r="F15" s="1">
        <v>0</v>
      </c>
      <c r="G15" s="18">
        <f t="shared" si="0"/>
        <v>47</v>
      </c>
      <c r="H15" s="19" t="str">
        <f t="shared" si="1"/>
        <v>dobro</v>
      </c>
    </row>
    <row r="16" spans="1:8" ht="15" customHeight="1">
      <c r="A16">
        <v>14</v>
      </c>
      <c r="B16" s="1" t="s">
        <v>40</v>
      </c>
      <c r="C16" s="1" t="s">
        <v>41</v>
      </c>
      <c r="D16" s="1" t="s">
        <v>22</v>
      </c>
      <c r="E16" s="1">
        <v>39</v>
      </c>
      <c r="F16" s="1">
        <v>0</v>
      </c>
      <c r="G16" s="18">
        <f t="shared" si="0"/>
        <v>39</v>
      </c>
      <c r="H16" s="19" t="str">
        <f t="shared" si="1"/>
        <v>dobro</v>
      </c>
    </row>
    <row r="17" spans="1:8" ht="15" customHeight="1">
      <c r="A17">
        <v>15</v>
      </c>
      <c r="B17" s="1" t="s">
        <v>42</v>
      </c>
      <c r="C17" s="1" t="s">
        <v>43</v>
      </c>
      <c r="D17" s="1" t="s">
        <v>22</v>
      </c>
      <c r="E17" s="1">
        <v>57</v>
      </c>
      <c r="F17" s="1">
        <v>0</v>
      </c>
      <c r="G17" s="18">
        <f t="shared" si="0"/>
        <v>57</v>
      </c>
      <c r="H17" s="19" t="str">
        <f t="shared" si="1"/>
        <v>dobro</v>
      </c>
    </row>
    <row r="18" spans="1:8" ht="15" customHeight="1">
      <c r="A18">
        <v>16</v>
      </c>
      <c r="B18" s="1" t="s">
        <v>10</v>
      </c>
      <c r="C18" s="1" t="s">
        <v>44</v>
      </c>
      <c r="D18" s="1" t="s">
        <v>22</v>
      </c>
      <c r="E18" s="1">
        <v>39</v>
      </c>
      <c r="F18" s="1">
        <v>0</v>
      </c>
      <c r="G18" s="18">
        <f t="shared" si="0"/>
        <v>39</v>
      </c>
      <c r="H18" s="19" t="str">
        <f t="shared" si="1"/>
        <v>dobro</v>
      </c>
    </row>
    <row r="19" spans="1:8" ht="15" customHeight="1">
      <c r="A19">
        <v>17</v>
      </c>
      <c r="B19" s="1" t="s">
        <v>45</v>
      </c>
      <c r="C19" s="1" t="s">
        <v>46</v>
      </c>
      <c r="D19" s="1" t="s">
        <v>21</v>
      </c>
      <c r="E19" s="1">
        <v>53</v>
      </c>
      <c r="F19" s="1">
        <v>0</v>
      </c>
      <c r="G19" s="18">
        <f t="shared" si="0"/>
        <v>53</v>
      </c>
      <c r="H19" s="19" t="str">
        <f t="shared" si="1"/>
        <v>dobro</v>
      </c>
    </row>
    <row r="20" spans="1:8" ht="15" customHeight="1">
      <c r="A20">
        <v>18</v>
      </c>
      <c r="B20" s="1" t="s">
        <v>47</v>
      </c>
      <c r="C20" s="1" t="s">
        <v>48</v>
      </c>
      <c r="D20" s="1" t="s">
        <v>21</v>
      </c>
      <c r="E20" s="1">
        <v>85</v>
      </c>
      <c r="F20" s="1">
        <v>77</v>
      </c>
      <c r="G20" s="18">
        <f t="shared" si="0"/>
        <v>162</v>
      </c>
      <c r="H20" s="19" t="str">
        <f t="shared" si="1"/>
        <v>loše</v>
      </c>
    </row>
    <row r="21" spans="1:8" ht="15" customHeight="1">
      <c r="A21">
        <v>19</v>
      </c>
      <c r="B21" s="1" t="s">
        <v>49</v>
      </c>
      <c r="C21" s="1" t="s">
        <v>50</v>
      </c>
      <c r="D21" s="1" t="s">
        <v>21</v>
      </c>
      <c r="E21" s="1">
        <v>25</v>
      </c>
      <c r="F21" s="1">
        <v>0</v>
      </c>
      <c r="G21" s="18">
        <f t="shared" si="0"/>
        <v>25</v>
      </c>
      <c r="H21" s="19" t="str">
        <f t="shared" si="1"/>
        <v>dobro</v>
      </c>
    </row>
    <row r="22" spans="1:8" ht="15" customHeight="1">
      <c r="A22">
        <v>20</v>
      </c>
      <c r="B22" s="1" t="s">
        <v>51</v>
      </c>
      <c r="C22" s="1" t="s">
        <v>52</v>
      </c>
      <c r="D22" s="1" t="s">
        <v>22</v>
      </c>
      <c r="E22" s="1">
        <v>256</v>
      </c>
      <c r="F22" s="1">
        <v>0</v>
      </c>
      <c r="G22" s="18">
        <f t="shared" si="0"/>
        <v>256</v>
      </c>
      <c r="H22" s="19" t="str">
        <f t="shared" si="1"/>
        <v>dobro</v>
      </c>
    </row>
    <row r="23" spans="1:8" ht="15" customHeight="1">
      <c r="A23">
        <v>21</v>
      </c>
      <c r="B23" s="1" t="s">
        <v>8</v>
      </c>
      <c r="C23" s="1" t="s">
        <v>53</v>
      </c>
      <c r="D23" s="1" t="s">
        <v>21</v>
      </c>
      <c r="E23" s="1">
        <v>7</v>
      </c>
      <c r="F23" s="1">
        <v>0</v>
      </c>
      <c r="G23" s="18">
        <f t="shared" si="0"/>
        <v>7</v>
      </c>
      <c r="H23" s="19" t="str">
        <f t="shared" si="1"/>
        <v>dobro</v>
      </c>
    </row>
    <row r="24" spans="1:8" ht="15" customHeight="1">
      <c r="A24">
        <v>22</v>
      </c>
      <c r="B24" s="21" t="s">
        <v>59</v>
      </c>
      <c r="C24" s="1" t="s">
        <v>55</v>
      </c>
      <c r="D24" s="21" t="s">
        <v>21</v>
      </c>
      <c r="E24" s="1">
        <v>55</v>
      </c>
      <c r="F24" s="1">
        <v>0</v>
      </c>
      <c r="G24" s="18">
        <f t="shared" si="0"/>
        <v>55</v>
      </c>
      <c r="H24" s="19" t="str">
        <f t="shared" si="1"/>
        <v>dobro</v>
      </c>
    </row>
    <row r="25" spans="2:3" ht="15" customHeight="1">
      <c r="B25" s="22"/>
      <c r="C25" s="22"/>
    </row>
    <row r="26" ht="15.75" thickBot="1"/>
    <row r="27" spans="2:3" ht="15">
      <c r="B27" s="7" t="s">
        <v>13</v>
      </c>
      <c r="C27" s="4">
        <f>SUM(E3:E24)</f>
        <v>1277</v>
      </c>
    </row>
    <row r="28" spans="2:3" ht="15">
      <c r="B28" s="8" t="s">
        <v>14</v>
      </c>
      <c r="C28" s="5">
        <f>SUM(F3:F24)</f>
        <v>124</v>
      </c>
    </row>
    <row r="29" spans="2:3" ht="15">
      <c r="B29" s="9" t="s">
        <v>15</v>
      </c>
      <c r="C29" s="20">
        <f>AVERAGE(E3:E24)</f>
        <v>58.04545454545455</v>
      </c>
    </row>
    <row r="30" spans="2:3" ht="15">
      <c r="B30" s="12" t="s">
        <v>16</v>
      </c>
      <c r="C30" s="5">
        <f>MIN(E3:E24)</f>
        <v>7</v>
      </c>
    </row>
    <row r="31" spans="2:3" ht="15">
      <c r="B31" s="11" t="s">
        <v>17</v>
      </c>
      <c r="C31" s="5">
        <f>MAX(F3:F24)</f>
        <v>77</v>
      </c>
    </row>
    <row r="32" spans="2:3" ht="30.75" thickBot="1">
      <c r="B32" s="10" t="s">
        <v>18</v>
      </c>
      <c r="C32" s="6">
        <f>COUNTIF(F3:F24,"0")</f>
        <v>14</v>
      </c>
    </row>
    <row r="33" ht="15.75" thickBot="1"/>
    <row r="34" spans="2:3" ht="15">
      <c r="B34" s="13" t="s">
        <v>56</v>
      </c>
      <c r="C34" s="4">
        <f>COUNTIF(D3:D24,"M")</f>
        <v>12</v>
      </c>
    </row>
    <row r="35" spans="2:3" ht="15">
      <c r="B35" s="14" t="s">
        <v>57</v>
      </c>
      <c r="C35" s="5">
        <f>COUNT(A3:A24)-C34</f>
        <v>10</v>
      </c>
    </row>
    <row r="36" spans="2:3" ht="15.75" thickBot="1">
      <c r="B36" s="15" t="s">
        <v>58</v>
      </c>
      <c r="C36" s="6">
        <f>COUNTIF(B3:B24,"tomislav")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5:C2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Korisnik</cp:lastModifiedBy>
  <dcterms:created xsi:type="dcterms:W3CDTF">2020-03-11T23:59:26Z</dcterms:created>
  <dcterms:modified xsi:type="dcterms:W3CDTF">2023-09-27T11:34:29Z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