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AA_OŠ SESVETSKA SOPNICA\fINANCIRANJE\2019\"/>
    </mc:Choice>
  </mc:AlternateContent>
  <bookViews>
    <workbookView xWindow="0" yWindow="0" windowWidth="25200" windowHeight="11985"/>
  </bookViews>
  <sheets>
    <sheet name="OPĆI DIO" sheetId="7" r:id="rId1"/>
    <sheet name="PRIHODI" sheetId="8" r:id="rId2"/>
    <sheet name="RASHODI" sheetId="12" r:id="rId3"/>
    <sheet name="Redovna d" sheetId="10" r:id="rId4"/>
    <sheet name="Održavanje" sheetId="9" r:id="rId5"/>
    <sheet name="Pomoćnici" sheetId="11" r:id="rId6"/>
  </sheets>
  <externalReferences>
    <externalReference r:id="rId7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RASHODI!$A$1:$Q$162</definedName>
  </definedNames>
  <calcPr calcId="152511"/>
</workbook>
</file>

<file path=xl/calcChain.xml><?xml version="1.0" encoding="utf-8"?>
<calcChain xmlns="http://schemas.openxmlformats.org/spreadsheetml/2006/main">
  <c r="F147" i="12" l="1"/>
  <c r="D147" i="12" s="1"/>
  <c r="D146" i="12" s="1"/>
  <c r="D145" i="12" s="1"/>
  <c r="D144" i="12" s="1"/>
  <c r="Q146" i="12"/>
  <c r="P146" i="12"/>
  <c r="O146" i="12"/>
  <c r="N146" i="12"/>
  <c r="M146" i="12"/>
  <c r="L146" i="12"/>
  <c r="L145" i="12" s="1"/>
  <c r="L144" i="12" s="1"/>
  <c r="K146" i="12"/>
  <c r="J146" i="12"/>
  <c r="I146" i="12"/>
  <c r="H146" i="12"/>
  <c r="G146" i="12"/>
  <c r="E146" i="12"/>
  <c r="Q145" i="12"/>
  <c r="P145" i="12"/>
  <c r="O145" i="12"/>
  <c r="N145" i="12"/>
  <c r="M145" i="12"/>
  <c r="K145" i="12"/>
  <c r="J145" i="12"/>
  <c r="I145" i="12"/>
  <c r="H145" i="12"/>
  <c r="G145" i="12"/>
  <c r="E145" i="12"/>
  <c r="Q144" i="12"/>
  <c r="P144" i="12"/>
  <c r="O144" i="12"/>
  <c r="N144" i="12"/>
  <c r="M144" i="12"/>
  <c r="K144" i="12"/>
  <c r="J144" i="12"/>
  <c r="I144" i="12"/>
  <c r="H144" i="12"/>
  <c r="G144" i="12"/>
  <c r="E144" i="12"/>
  <c r="F143" i="12"/>
  <c r="D143" i="12" s="1"/>
  <c r="D142" i="12" s="1"/>
  <c r="Q142" i="12"/>
  <c r="P142" i="12"/>
  <c r="O142" i="12"/>
  <c r="N142" i="12"/>
  <c r="M142" i="12"/>
  <c r="L142" i="12"/>
  <c r="K142" i="12"/>
  <c r="J142" i="12"/>
  <c r="I142" i="12"/>
  <c r="H142" i="12"/>
  <c r="G142" i="12"/>
  <c r="E142" i="12"/>
  <c r="F141" i="12"/>
  <c r="D141" i="12" s="1"/>
  <c r="D140" i="12" s="1"/>
  <c r="Q140" i="12"/>
  <c r="P140" i="12"/>
  <c r="O140" i="12"/>
  <c r="N140" i="12"/>
  <c r="M140" i="12"/>
  <c r="L140" i="12"/>
  <c r="K140" i="12"/>
  <c r="J140" i="12"/>
  <c r="J136" i="12" s="1"/>
  <c r="J135" i="12" s="1"/>
  <c r="J128" i="12" s="1"/>
  <c r="I140" i="12"/>
  <c r="H140" i="12"/>
  <c r="G140" i="12"/>
  <c r="F140" i="12"/>
  <c r="E140" i="12"/>
  <c r="E136" i="12" s="1"/>
  <c r="E135" i="12" s="1"/>
  <c r="F139" i="12"/>
  <c r="F138" i="12"/>
  <c r="D138" i="12" s="1"/>
  <c r="Q137" i="12"/>
  <c r="Q136" i="12" s="1"/>
  <c r="Q135" i="12" s="1"/>
  <c r="P137" i="12"/>
  <c r="O137" i="12"/>
  <c r="O136" i="12" s="1"/>
  <c r="O135" i="12" s="1"/>
  <c r="N137" i="12"/>
  <c r="M137" i="12"/>
  <c r="M136" i="12" s="1"/>
  <c r="M135" i="12" s="1"/>
  <c r="L137" i="12"/>
  <c r="K137" i="12"/>
  <c r="K136" i="12" s="1"/>
  <c r="K135" i="12" s="1"/>
  <c r="J137" i="12"/>
  <c r="I137" i="12"/>
  <c r="I136" i="12" s="1"/>
  <c r="I135" i="12" s="1"/>
  <c r="H137" i="12"/>
  <c r="G137" i="12"/>
  <c r="G136" i="12" s="1"/>
  <c r="G135" i="12" s="1"/>
  <c r="E137" i="12"/>
  <c r="P136" i="12"/>
  <c r="L136" i="12"/>
  <c r="L135" i="12" s="1"/>
  <c r="P135" i="12"/>
  <c r="F134" i="12"/>
  <c r="D134" i="12" s="1"/>
  <c r="D133" i="12" s="1"/>
  <c r="Q133" i="12"/>
  <c r="P133" i="12"/>
  <c r="P130" i="12" s="1"/>
  <c r="P129" i="12" s="1"/>
  <c r="O133" i="12"/>
  <c r="N133" i="12"/>
  <c r="M133" i="12"/>
  <c r="L133" i="12"/>
  <c r="K133" i="12"/>
  <c r="J133" i="12"/>
  <c r="I133" i="12"/>
  <c r="H133" i="12"/>
  <c r="G133" i="12"/>
  <c r="F133" i="12"/>
  <c r="E133" i="12"/>
  <c r="F132" i="12"/>
  <c r="D132" i="12" s="1"/>
  <c r="D131" i="12" s="1"/>
  <c r="D130" i="12" s="1"/>
  <c r="D129" i="12" s="1"/>
  <c r="Q131" i="12"/>
  <c r="P131" i="12"/>
  <c r="O131" i="12"/>
  <c r="O130" i="12" s="1"/>
  <c r="O129" i="12" s="1"/>
  <c r="N131" i="12"/>
  <c r="N130" i="12" s="1"/>
  <c r="N129" i="12" s="1"/>
  <c r="M131" i="12"/>
  <c r="L131" i="12"/>
  <c r="K131" i="12"/>
  <c r="K130" i="12" s="1"/>
  <c r="K129" i="12" s="1"/>
  <c r="K128" i="12" s="1"/>
  <c r="J131" i="12"/>
  <c r="J130" i="12" s="1"/>
  <c r="J129" i="12" s="1"/>
  <c r="I131" i="12"/>
  <c r="H131" i="12"/>
  <c r="G131" i="12"/>
  <c r="G130" i="12" s="1"/>
  <c r="G129" i="12" s="1"/>
  <c r="G128" i="12" s="1"/>
  <c r="F131" i="12"/>
  <c r="F130" i="12" s="1"/>
  <c r="F129" i="12" s="1"/>
  <c r="E131" i="12"/>
  <c r="L130" i="12"/>
  <c r="L129" i="12" s="1"/>
  <c r="H130" i="12"/>
  <c r="H129" i="12" s="1"/>
  <c r="F127" i="12"/>
  <c r="D127" i="12" s="1"/>
  <c r="F126" i="12"/>
  <c r="D126" i="12" s="1"/>
  <c r="D125" i="12" s="1"/>
  <c r="Q125" i="12"/>
  <c r="P125" i="12"/>
  <c r="O125" i="12"/>
  <c r="N125" i="12"/>
  <c r="M125" i="12"/>
  <c r="L125" i="12"/>
  <c r="K125" i="12"/>
  <c r="J125" i="12"/>
  <c r="I125" i="12"/>
  <c r="H125" i="12"/>
  <c r="G125" i="12"/>
  <c r="E125" i="12"/>
  <c r="F124" i="12"/>
  <c r="D124" i="12" s="1"/>
  <c r="D123" i="12" s="1"/>
  <c r="D122" i="12" s="1"/>
  <c r="D121" i="12" s="1"/>
  <c r="Q123" i="12"/>
  <c r="P123" i="12"/>
  <c r="O123" i="12"/>
  <c r="N123" i="12"/>
  <c r="N122" i="12" s="1"/>
  <c r="N121" i="12" s="1"/>
  <c r="M123" i="12"/>
  <c r="L123" i="12"/>
  <c r="L122" i="12" s="1"/>
  <c r="L121" i="12" s="1"/>
  <c r="K123" i="12"/>
  <c r="K122" i="12" s="1"/>
  <c r="K121" i="12" s="1"/>
  <c r="J123" i="12"/>
  <c r="J122" i="12" s="1"/>
  <c r="J121" i="12" s="1"/>
  <c r="I123" i="12"/>
  <c r="H123" i="12"/>
  <c r="G123" i="12"/>
  <c r="E123" i="12"/>
  <c r="P122" i="12"/>
  <c r="P121" i="12" s="1"/>
  <c r="O122" i="12"/>
  <c r="O121" i="12" s="1"/>
  <c r="H122" i="12"/>
  <c r="H121" i="12" s="1"/>
  <c r="G122" i="12"/>
  <c r="G121" i="12" s="1"/>
  <c r="F120" i="12"/>
  <c r="D120" i="12"/>
  <c r="D119" i="12" s="1"/>
  <c r="Q119" i="12"/>
  <c r="P119" i="12"/>
  <c r="O119" i="12"/>
  <c r="N119" i="12"/>
  <c r="N116" i="12" s="1"/>
  <c r="M119" i="12"/>
  <c r="L119" i="12"/>
  <c r="K119" i="12"/>
  <c r="J119" i="12"/>
  <c r="J116" i="12" s="1"/>
  <c r="I119" i="12"/>
  <c r="H119" i="12"/>
  <c r="G119" i="12"/>
  <c r="F119" i="12"/>
  <c r="F116" i="12" s="1"/>
  <c r="E119" i="12"/>
  <c r="F118" i="12"/>
  <c r="Q117" i="12"/>
  <c r="P117" i="12"/>
  <c r="P116" i="12" s="1"/>
  <c r="O117" i="12"/>
  <c r="N117" i="12"/>
  <c r="M117" i="12"/>
  <c r="L117" i="12"/>
  <c r="L116" i="12" s="1"/>
  <c r="K117" i="12"/>
  <c r="K116" i="12" s="1"/>
  <c r="J117" i="12"/>
  <c r="I117" i="12"/>
  <c r="H117" i="12"/>
  <c r="H116" i="12" s="1"/>
  <c r="G117" i="12"/>
  <c r="G116" i="12" s="1"/>
  <c r="F117" i="12"/>
  <c r="E117" i="12"/>
  <c r="D117" i="12"/>
  <c r="D116" i="12" s="1"/>
  <c r="O116" i="12"/>
  <c r="F115" i="12"/>
  <c r="F113" i="12" s="1"/>
  <c r="F114" i="12"/>
  <c r="Q113" i="12"/>
  <c r="P113" i="12"/>
  <c r="O113" i="12"/>
  <c r="O108" i="12" s="1"/>
  <c r="O107" i="12" s="1"/>
  <c r="O106" i="12" s="1"/>
  <c r="N113" i="12"/>
  <c r="M113" i="12"/>
  <c r="L113" i="12"/>
  <c r="K113" i="12"/>
  <c r="J113" i="12"/>
  <c r="I113" i="12"/>
  <c r="H113" i="12"/>
  <c r="G113" i="12"/>
  <c r="G108" i="12" s="1"/>
  <c r="E113" i="12"/>
  <c r="D113" i="12"/>
  <c r="F112" i="12"/>
  <c r="Q111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F110" i="12"/>
  <c r="Q109" i="12"/>
  <c r="P109" i="12"/>
  <c r="P108" i="12" s="1"/>
  <c r="O109" i="12"/>
  <c r="N109" i="12"/>
  <c r="M109" i="12"/>
  <c r="L109" i="12"/>
  <c r="L108" i="12" s="1"/>
  <c r="K109" i="12"/>
  <c r="K108" i="12" s="1"/>
  <c r="J109" i="12"/>
  <c r="I109" i="12"/>
  <c r="H109" i="12"/>
  <c r="G109" i="12"/>
  <c r="F109" i="12"/>
  <c r="E109" i="12"/>
  <c r="D109" i="12"/>
  <c r="D108" i="12" s="1"/>
  <c r="H108" i="12"/>
  <c r="F105" i="12"/>
  <c r="Q104" i="12"/>
  <c r="P104" i="12"/>
  <c r="O104" i="12"/>
  <c r="O103" i="12" s="1"/>
  <c r="N104" i="12"/>
  <c r="M104" i="12"/>
  <c r="L104" i="12"/>
  <c r="L103" i="12" s="1"/>
  <c r="L102" i="12" s="1"/>
  <c r="K104" i="12"/>
  <c r="K103" i="12" s="1"/>
  <c r="K102" i="12" s="1"/>
  <c r="J104" i="12"/>
  <c r="I104" i="12"/>
  <c r="H104" i="12"/>
  <c r="H103" i="12" s="1"/>
  <c r="H102" i="12" s="1"/>
  <c r="G104" i="12"/>
  <c r="G103" i="12" s="1"/>
  <c r="G102" i="12" s="1"/>
  <c r="E104" i="12"/>
  <c r="Q103" i="12"/>
  <c r="Q102" i="12" s="1"/>
  <c r="P103" i="12"/>
  <c r="N103" i="12"/>
  <c r="N102" i="12" s="1"/>
  <c r="M103" i="12"/>
  <c r="M102" i="12" s="1"/>
  <c r="J103" i="12"/>
  <c r="J102" i="12" s="1"/>
  <c r="I103" i="12"/>
  <c r="I102" i="12" s="1"/>
  <c r="E103" i="12"/>
  <c r="E102" i="12" s="1"/>
  <c r="P102" i="12"/>
  <c r="O102" i="12"/>
  <c r="F101" i="12"/>
  <c r="D101" i="12" s="1"/>
  <c r="D100" i="12" s="1"/>
  <c r="D99" i="12" s="1"/>
  <c r="D98" i="12" s="1"/>
  <c r="Q100" i="12"/>
  <c r="Q99" i="12" s="1"/>
  <c r="Q98" i="12" s="1"/>
  <c r="P100" i="12"/>
  <c r="P99" i="12" s="1"/>
  <c r="P98" i="12" s="1"/>
  <c r="O100" i="12"/>
  <c r="N100" i="12"/>
  <c r="N99" i="12" s="1"/>
  <c r="N98" i="12" s="1"/>
  <c r="M100" i="12"/>
  <c r="L100" i="12"/>
  <c r="K100" i="12"/>
  <c r="J100" i="12"/>
  <c r="J99" i="12" s="1"/>
  <c r="J98" i="12" s="1"/>
  <c r="I100" i="12"/>
  <c r="I99" i="12" s="1"/>
  <c r="I98" i="12" s="1"/>
  <c r="H100" i="12"/>
  <c r="G100" i="12"/>
  <c r="F100" i="12"/>
  <c r="F99" i="12" s="1"/>
  <c r="F98" i="12" s="1"/>
  <c r="E100" i="12"/>
  <c r="E99" i="12" s="1"/>
  <c r="E98" i="12" s="1"/>
  <c r="O99" i="12"/>
  <c r="O98" i="12" s="1"/>
  <c r="M99" i="12"/>
  <c r="M98" i="12" s="1"/>
  <c r="L99" i="12"/>
  <c r="L98" i="12" s="1"/>
  <c r="K99" i="12"/>
  <c r="K98" i="12" s="1"/>
  <c r="H99" i="12"/>
  <c r="G99" i="12"/>
  <c r="G98" i="12" s="1"/>
  <c r="H98" i="12"/>
  <c r="F97" i="12"/>
  <c r="D97" i="12" s="1"/>
  <c r="D96" i="12" s="1"/>
  <c r="Q96" i="12"/>
  <c r="P96" i="12"/>
  <c r="P93" i="12" s="1"/>
  <c r="P92" i="12" s="1"/>
  <c r="O96" i="12"/>
  <c r="O93" i="12" s="1"/>
  <c r="O92" i="12" s="1"/>
  <c r="N96" i="12"/>
  <c r="M96" i="12"/>
  <c r="L96" i="12"/>
  <c r="K96" i="12"/>
  <c r="J96" i="12"/>
  <c r="I96" i="12"/>
  <c r="H96" i="12"/>
  <c r="H93" i="12" s="1"/>
  <c r="H92" i="12" s="1"/>
  <c r="G96" i="12"/>
  <c r="G93" i="12" s="1"/>
  <c r="G92" i="12" s="1"/>
  <c r="F96" i="12"/>
  <c r="E96" i="12"/>
  <c r="F95" i="12"/>
  <c r="D95" i="12" s="1"/>
  <c r="D94" i="12" s="1"/>
  <c r="Q94" i="12"/>
  <c r="Q93" i="12" s="1"/>
  <c r="Q92" i="12" s="1"/>
  <c r="P94" i="12"/>
  <c r="O94" i="12"/>
  <c r="N94" i="12"/>
  <c r="M94" i="12"/>
  <c r="M93" i="12" s="1"/>
  <c r="M92" i="12" s="1"/>
  <c r="L94" i="12"/>
  <c r="K94" i="12"/>
  <c r="J94" i="12"/>
  <c r="I94" i="12"/>
  <c r="I93" i="12" s="1"/>
  <c r="I92" i="12" s="1"/>
  <c r="H94" i="12"/>
  <c r="G94" i="12"/>
  <c r="F94" i="12"/>
  <c r="E94" i="12"/>
  <c r="E93" i="12" s="1"/>
  <c r="E92" i="12" s="1"/>
  <c r="L93" i="12"/>
  <c r="L92" i="12" s="1"/>
  <c r="K93" i="12"/>
  <c r="K92" i="12" s="1"/>
  <c r="F91" i="12"/>
  <c r="D91" i="12" s="1"/>
  <c r="D90" i="12" s="1"/>
  <c r="D89" i="12" s="1"/>
  <c r="D88" i="12" s="1"/>
  <c r="Q90" i="12"/>
  <c r="Q89" i="12" s="1"/>
  <c r="Q88" i="12" s="1"/>
  <c r="P90" i="12"/>
  <c r="P89" i="12" s="1"/>
  <c r="P88" i="12" s="1"/>
  <c r="O90" i="12"/>
  <c r="N90" i="12"/>
  <c r="N89" i="12" s="1"/>
  <c r="N88" i="12" s="1"/>
  <c r="M90" i="12"/>
  <c r="L90" i="12"/>
  <c r="K90" i="12"/>
  <c r="J90" i="12"/>
  <c r="J89" i="12" s="1"/>
  <c r="J88" i="12" s="1"/>
  <c r="I90" i="12"/>
  <c r="I89" i="12" s="1"/>
  <c r="I88" i="12" s="1"/>
  <c r="H90" i="12"/>
  <c r="G90" i="12"/>
  <c r="F90" i="12"/>
  <c r="F89" i="12" s="1"/>
  <c r="F88" i="12" s="1"/>
  <c r="E90" i="12"/>
  <c r="E89" i="12" s="1"/>
  <c r="E88" i="12" s="1"/>
  <c r="O89" i="12"/>
  <c r="O88" i="12" s="1"/>
  <c r="M89" i="12"/>
  <c r="M88" i="12" s="1"/>
  <c r="L89" i="12"/>
  <c r="L88" i="12" s="1"/>
  <c r="K89" i="12"/>
  <c r="K88" i="12" s="1"/>
  <c r="H89" i="12"/>
  <c r="G89" i="12"/>
  <c r="G88" i="12" s="1"/>
  <c r="H88" i="12"/>
  <c r="F87" i="12"/>
  <c r="Q86" i="12"/>
  <c r="P86" i="12"/>
  <c r="O86" i="12"/>
  <c r="O85" i="12" s="1"/>
  <c r="N86" i="12"/>
  <c r="M86" i="12"/>
  <c r="L86" i="12"/>
  <c r="L85" i="12" s="1"/>
  <c r="L84" i="12" s="1"/>
  <c r="K86" i="12"/>
  <c r="K85" i="12" s="1"/>
  <c r="K84" i="12" s="1"/>
  <c r="J86" i="12"/>
  <c r="I86" i="12"/>
  <c r="H86" i="12"/>
  <c r="H85" i="12" s="1"/>
  <c r="H84" i="12" s="1"/>
  <c r="G86" i="12"/>
  <c r="G85" i="12" s="1"/>
  <c r="G84" i="12" s="1"/>
  <c r="E86" i="12"/>
  <c r="Q85" i="12"/>
  <c r="Q84" i="12" s="1"/>
  <c r="P85" i="12"/>
  <c r="N85" i="12"/>
  <c r="N84" i="12" s="1"/>
  <c r="M85" i="12"/>
  <c r="M84" i="12" s="1"/>
  <c r="J85" i="12"/>
  <c r="J84" i="12" s="1"/>
  <c r="I85" i="12"/>
  <c r="I84" i="12" s="1"/>
  <c r="E85" i="12"/>
  <c r="E84" i="12" s="1"/>
  <c r="P84" i="12"/>
  <c r="O84" i="12"/>
  <c r="F83" i="12"/>
  <c r="D83" i="12" s="1"/>
  <c r="D82" i="12" s="1"/>
  <c r="D81" i="12" s="1"/>
  <c r="D80" i="12" s="1"/>
  <c r="Q82" i="12"/>
  <c r="P82" i="12"/>
  <c r="P81" i="12" s="1"/>
  <c r="P80" i="12" s="1"/>
  <c r="O82" i="12"/>
  <c r="O81" i="12" s="1"/>
  <c r="O80" i="12" s="1"/>
  <c r="N82" i="12"/>
  <c r="N81" i="12" s="1"/>
  <c r="N80" i="12" s="1"/>
  <c r="M82" i="12"/>
  <c r="L82" i="12"/>
  <c r="K82" i="12"/>
  <c r="J82" i="12"/>
  <c r="J81" i="12" s="1"/>
  <c r="J80" i="12" s="1"/>
  <c r="I82" i="12"/>
  <c r="H82" i="12"/>
  <c r="H81" i="12" s="1"/>
  <c r="H80" i="12" s="1"/>
  <c r="G82" i="12"/>
  <c r="F82" i="12"/>
  <c r="F81" i="12" s="1"/>
  <c r="F80" i="12" s="1"/>
  <c r="E82" i="12"/>
  <c r="Q81" i="12"/>
  <c r="Q80" i="12" s="1"/>
  <c r="M81" i="12"/>
  <c r="L81" i="12"/>
  <c r="L80" i="12" s="1"/>
  <c r="K81" i="12"/>
  <c r="K80" i="12" s="1"/>
  <c r="I81" i="12"/>
  <c r="G81" i="12"/>
  <c r="G80" i="12" s="1"/>
  <c r="E81" i="12"/>
  <c r="M80" i="12"/>
  <c r="I80" i="12"/>
  <c r="E80" i="12"/>
  <c r="F79" i="12"/>
  <c r="Q78" i="12"/>
  <c r="P78" i="12"/>
  <c r="O78" i="12"/>
  <c r="O77" i="12" s="1"/>
  <c r="N78" i="12"/>
  <c r="M78" i="12"/>
  <c r="L78" i="12"/>
  <c r="K78" i="12"/>
  <c r="K77" i="12" s="1"/>
  <c r="K76" i="12" s="1"/>
  <c r="J78" i="12"/>
  <c r="J77" i="12" s="1"/>
  <c r="J76" i="12" s="1"/>
  <c r="I78" i="12"/>
  <c r="H78" i="12"/>
  <c r="G78" i="12"/>
  <c r="G77" i="12" s="1"/>
  <c r="G76" i="12" s="1"/>
  <c r="E78" i="12"/>
  <c r="E77" i="12" s="1"/>
  <c r="E76" i="12" s="1"/>
  <c r="Q77" i="12"/>
  <c r="Q76" i="12" s="1"/>
  <c r="P77" i="12"/>
  <c r="N77" i="12"/>
  <c r="N76" i="12" s="1"/>
  <c r="M77" i="12"/>
  <c r="M76" i="12" s="1"/>
  <c r="L77" i="12"/>
  <c r="I77" i="12"/>
  <c r="I76" i="12" s="1"/>
  <c r="H77" i="12"/>
  <c r="P76" i="12"/>
  <c r="O76" i="12"/>
  <c r="L76" i="12"/>
  <c r="H76" i="12"/>
  <c r="F75" i="12"/>
  <c r="D75" i="12" s="1"/>
  <c r="D74" i="12" s="1"/>
  <c r="D73" i="12" s="1"/>
  <c r="Q74" i="12"/>
  <c r="P74" i="12"/>
  <c r="P73" i="12" s="1"/>
  <c r="O74" i="12"/>
  <c r="O73" i="12" s="1"/>
  <c r="N74" i="12"/>
  <c r="N73" i="12" s="1"/>
  <c r="M74" i="12"/>
  <c r="L74" i="12"/>
  <c r="K74" i="12"/>
  <c r="J74" i="12"/>
  <c r="J73" i="12" s="1"/>
  <c r="I74" i="12"/>
  <c r="H74" i="12"/>
  <c r="H73" i="12" s="1"/>
  <c r="G74" i="12"/>
  <c r="F74" i="12"/>
  <c r="F73" i="12" s="1"/>
  <c r="E74" i="12"/>
  <c r="Q73" i="12"/>
  <c r="M73" i="12"/>
  <c r="L73" i="12"/>
  <c r="K73" i="12"/>
  <c r="I73" i="12"/>
  <c r="G73" i="12"/>
  <c r="E73" i="12"/>
  <c r="F72" i="12"/>
  <c r="D72" i="12" s="1"/>
  <c r="D71" i="12" s="1"/>
  <c r="D70" i="12" s="1"/>
  <c r="Q71" i="12"/>
  <c r="Q70" i="12" s="1"/>
  <c r="P71" i="12"/>
  <c r="P70" i="12" s="1"/>
  <c r="O71" i="12"/>
  <c r="O70" i="12" s="1"/>
  <c r="N71" i="12"/>
  <c r="N70" i="12" s="1"/>
  <c r="M71" i="12"/>
  <c r="L71" i="12"/>
  <c r="K71" i="12"/>
  <c r="J71" i="12"/>
  <c r="J70" i="12" s="1"/>
  <c r="I71" i="12"/>
  <c r="I70" i="12" s="1"/>
  <c r="H71" i="12"/>
  <c r="G71" i="12"/>
  <c r="E71" i="12"/>
  <c r="E70" i="12" s="1"/>
  <c r="M70" i="12"/>
  <c r="L70" i="12"/>
  <c r="K70" i="12"/>
  <c r="H70" i="12"/>
  <c r="G70" i="12"/>
  <c r="F69" i="12"/>
  <c r="F67" i="12" s="1"/>
  <c r="F68" i="12"/>
  <c r="D68" i="12" s="1"/>
  <c r="Q67" i="12"/>
  <c r="Q62" i="12" s="1"/>
  <c r="P67" i="12"/>
  <c r="O67" i="12"/>
  <c r="N67" i="12"/>
  <c r="M67" i="12"/>
  <c r="M62" i="12" s="1"/>
  <c r="M61" i="12" s="1"/>
  <c r="M60" i="12" s="1"/>
  <c r="L67" i="12"/>
  <c r="K67" i="12"/>
  <c r="J67" i="12"/>
  <c r="I67" i="12"/>
  <c r="I62" i="12" s="1"/>
  <c r="H67" i="12"/>
  <c r="G67" i="12"/>
  <c r="E67" i="12"/>
  <c r="F66" i="12"/>
  <c r="D66" i="12" s="1"/>
  <c r="D65" i="12" s="1"/>
  <c r="Q65" i="12"/>
  <c r="P65" i="12"/>
  <c r="O65" i="12"/>
  <c r="N65" i="12"/>
  <c r="M65" i="12"/>
  <c r="L65" i="12"/>
  <c r="L62" i="12" s="1"/>
  <c r="L61" i="12" s="1"/>
  <c r="L60" i="12" s="1"/>
  <c r="K65" i="12"/>
  <c r="J65" i="12"/>
  <c r="I65" i="12"/>
  <c r="H65" i="12"/>
  <c r="H62" i="12" s="1"/>
  <c r="G65" i="12"/>
  <c r="E65" i="12"/>
  <c r="F64" i="12"/>
  <c r="D64" i="12" s="1"/>
  <c r="D63" i="12" s="1"/>
  <c r="Q63" i="12"/>
  <c r="P63" i="12"/>
  <c r="O63" i="12"/>
  <c r="O62" i="12" s="1"/>
  <c r="N63" i="12"/>
  <c r="M63" i="12"/>
  <c r="L63" i="12"/>
  <c r="K63" i="12"/>
  <c r="J63" i="12"/>
  <c r="I63" i="12"/>
  <c r="H63" i="12"/>
  <c r="G63" i="12"/>
  <c r="G62" i="12" s="1"/>
  <c r="G61" i="12" s="1"/>
  <c r="G60" i="12" s="1"/>
  <c r="E63" i="12"/>
  <c r="P62" i="12"/>
  <c r="K62" i="12"/>
  <c r="K61" i="12" s="1"/>
  <c r="K60" i="12" s="1"/>
  <c r="E62" i="12"/>
  <c r="E61" i="12" s="1"/>
  <c r="E60" i="12" s="1"/>
  <c r="F58" i="12"/>
  <c r="D58" i="12" s="1"/>
  <c r="F57" i="12"/>
  <c r="D57" i="12" s="1"/>
  <c r="Q56" i="12"/>
  <c r="P56" i="12"/>
  <c r="O56" i="12"/>
  <c r="N56" i="12"/>
  <c r="M56" i="12"/>
  <c r="L56" i="12"/>
  <c r="K56" i="12"/>
  <c r="J56" i="12"/>
  <c r="I56" i="12"/>
  <c r="H56" i="12"/>
  <c r="G56" i="12"/>
  <c r="E56" i="12"/>
  <c r="F55" i="12"/>
  <c r="D55" i="12" s="1"/>
  <c r="D54" i="12" s="1"/>
  <c r="Q54" i="12"/>
  <c r="P54" i="12"/>
  <c r="O54" i="12"/>
  <c r="N54" i="12"/>
  <c r="N53" i="12" s="1"/>
  <c r="N52" i="12" s="1"/>
  <c r="N51" i="12" s="1"/>
  <c r="M54" i="12"/>
  <c r="L54" i="12"/>
  <c r="K54" i="12"/>
  <c r="J54" i="12"/>
  <c r="J53" i="12" s="1"/>
  <c r="J52" i="12" s="1"/>
  <c r="J51" i="12" s="1"/>
  <c r="I54" i="12"/>
  <c r="H54" i="12"/>
  <c r="G54" i="12"/>
  <c r="F54" i="12"/>
  <c r="E54" i="12"/>
  <c r="E53" i="12" s="1"/>
  <c r="E52" i="12" s="1"/>
  <c r="E51" i="12" s="1"/>
  <c r="F50" i="12"/>
  <c r="D50" i="12" s="1"/>
  <c r="D49" i="12" s="1"/>
  <c r="D48" i="12" s="1"/>
  <c r="Q49" i="12"/>
  <c r="P49" i="12"/>
  <c r="O49" i="12"/>
  <c r="O48" i="12" s="1"/>
  <c r="N49" i="12"/>
  <c r="N48" i="12" s="1"/>
  <c r="M49" i="12"/>
  <c r="M48" i="12" s="1"/>
  <c r="L49" i="12"/>
  <c r="K49" i="12"/>
  <c r="K48" i="12" s="1"/>
  <c r="J49" i="12"/>
  <c r="J48" i="12" s="1"/>
  <c r="I49" i="12"/>
  <c r="H49" i="12"/>
  <c r="G49" i="12"/>
  <c r="G48" i="12" s="1"/>
  <c r="E49" i="12"/>
  <c r="E48" i="12" s="1"/>
  <c r="Q48" i="12"/>
  <c r="P48" i="12"/>
  <c r="L48" i="12"/>
  <c r="I48" i="12"/>
  <c r="H48" i="12"/>
  <c r="F47" i="12"/>
  <c r="D47" i="12" s="1"/>
  <c r="F46" i="12"/>
  <c r="D46" i="12" s="1"/>
  <c r="F45" i="12"/>
  <c r="D45" i="12" s="1"/>
  <c r="Q44" i="12"/>
  <c r="Q43" i="12" s="1"/>
  <c r="P44" i="12"/>
  <c r="P43" i="12" s="1"/>
  <c r="O44" i="12"/>
  <c r="O43" i="12" s="1"/>
  <c r="N44" i="12"/>
  <c r="M44" i="12"/>
  <c r="M43" i="12" s="1"/>
  <c r="L44" i="12"/>
  <c r="L43" i="12" s="1"/>
  <c r="K44" i="12"/>
  <c r="J44" i="12"/>
  <c r="I44" i="12"/>
  <c r="I43" i="12" s="1"/>
  <c r="H44" i="12"/>
  <c r="H43" i="12" s="1"/>
  <c r="G44" i="12"/>
  <c r="G43" i="12" s="1"/>
  <c r="E44" i="12"/>
  <c r="E43" i="12" s="1"/>
  <c r="N43" i="12"/>
  <c r="K43" i="12"/>
  <c r="J43" i="12"/>
  <c r="F42" i="12"/>
  <c r="D42" i="12" s="1"/>
  <c r="F41" i="12"/>
  <c r="D41" i="12" s="1"/>
  <c r="F40" i="12"/>
  <c r="D40" i="12" s="1"/>
  <c r="F39" i="12"/>
  <c r="D39" i="12" s="1"/>
  <c r="Q38" i="12"/>
  <c r="P38" i="12"/>
  <c r="O38" i="12"/>
  <c r="N38" i="12"/>
  <c r="M38" i="12"/>
  <c r="L38" i="12"/>
  <c r="K38" i="12"/>
  <c r="J38" i="12"/>
  <c r="I38" i="12"/>
  <c r="H38" i="12"/>
  <c r="G38" i="12"/>
  <c r="E38" i="12"/>
  <c r="F37" i="12"/>
  <c r="D37" i="12" s="1"/>
  <c r="F36" i="12"/>
  <c r="D36" i="12" s="1"/>
  <c r="F35" i="12"/>
  <c r="D35" i="12" s="1"/>
  <c r="F34" i="12"/>
  <c r="D34" i="12" s="1"/>
  <c r="F33" i="12"/>
  <c r="D33" i="12" s="1"/>
  <c r="F32" i="12"/>
  <c r="D32" i="12" s="1"/>
  <c r="F31" i="12"/>
  <c r="D31" i="12" s="1"/>
  <c r="F30" i="12"/>
  <c r="D30" i="12" s="1"/>
  <c r="F29" i="12"/>
  <c r="D29" i="12" s="1"/>
  <c r="Q28" i="12"/>
  <c r="P28" i="12"/>
  <c r="O28" i="12"/>
  <c r="N28" i="12"/>
  <c r="M28" i="12"/>
  <c r="L28" i="12"/>
  <c r="K28" i="12"/>
  <c r="J28" i="12"/>
  <c r="I28" i="12"/>
  <c r="H28" i="12"/>
  <c r="G28" i="12"/>
  <c r="E28" i="12"/>
  <c r="F27" i="12"/>
  <c r="D27" i="12" s="1"/>
  <c r="F26" i="12"/>
  <c r="D26" i="12" s="1"/>
  <c r="F25" i="12"/>
  <c r="D25" i="12" s="1"/>
  <c r="F24" i="12"/>
  <c r="D24" i="12" s="1"/>
  <c r="Q23" i="12"/>
  <c r="P23" i="12"/>
  <c r="O23" i="12"/>
  <c r="N23" i="12"/>
  <c r="M23" i="12"/>
  <c r="L23" i="12"/>
  <c r="K23" i="12"/>
  <c r="J23" i="12"/>
  <c r="J19" i="12" s="1"/>
  <c r="J18" i="12" s="1"/>
  <c r="J17" i="12" s="1"/>
  <c r="J16" i="12" s="1"/>
  <c r="I23" i="12"/>
  <c r="H23" i="12"/>
  <c r="G23" i="12"/>
  <c r="E23" i="12"/>
  <c r="F22" i="12"/>
  <c r="D22" i="12" s="1"/>
  <c r="F21" i="12"/>
  <c r="D21" i="12" s="1"/>
  <c r="Q20" i="12"/>
  <c r="P20" i="12"/>
  <c r="P19" i="12" s="1"/>
  <c r="O20" i="12"/>
  <c r="O19" i="12" s="1"/>
  <c r="N20" i="12"/>
  <c r="M20" i="12"/>
  <c r="L20" i="12"/>
  <c r="L19" i="12" s="1"/>
  <c r="K20" i="12"/>
  <c r="K19" i="12" s="1"/>
  <c r="K18" i="12" s="1"/>
  <c r="K17" i="12" s="1"/>
  <c r="J20" i="12"/>
  <c r="I20" i="12"/>
  <c r="H20" i="12"/>
  <c r="H19" i="12" s="1"/>
  <c r="G20" i="12"/>
  <c r="G19" i="12" s="1"/>
  <c r="E20" i="12"/>
  <c r="N19" i="12"/>
  <c r="N18" i="12" s="1"/>
  <c r="N17" i="12" s="1"/>
  <c r="I61" i="12" l="1"/>
  <c r="I60" i="12" s="1"/>
  <c r="Q61" i="12"/>
  <c r="Q60" i="12" s="1"/>
  <c r="H61" i="12"/>
  <c r="H60" i="12" s="1"/>
  <c r="O61" i="12"/>
  <c r="O60" i="12" s="1"/>
  <c r="K107" i="12"/>
  <c r="K106" i="12" s="1"/>
  <c r="I19" i="12"/>
  <c r="I18" i="12" s="1"/>
  <c r="I17" i="12" s="1"/>
  <c r="Q19" i="12"/>
  <c r="Q18" i="12" s="1"/>
  <c r="Q17" i="12" s="1"/>
  <c r="Q16" i="12" s="1"/>
  <c r="G107" i="12"/>
  <c r="G106" i="12" s="1"/>
  <c r="G59" i="12" s="1"/>
  <c r="G15" i="12" s="1"/>
  <c r="G14" i="12" s="1"/>
  <c r="H107" i="12"/>
  <c r="H106" i="12" s="1"/>
  <c r="H18" i="12"/>
  <c r="H17" i="12" s="1"/>
  <c r="L18" i="12"/>
  <c r="L17" i="12" s="1"/>
  <c r="P18" i="12"/>
  <c r="P17" i="12" s="1"/>
  <c r="I53" i="12"/>
  <c r="I52" i="12" s="1"/>
  <c r="I51" i="12" s="1"/>
  <c r="M53" i="12"/>
  <c r="M52" i="12" s="1"/>
  <c r="M51" i="12" s="1"/>
  <c r="Q53" i="12"/>
  <c r="Q52" i="12" s="1"/>
  <c r="Q51" i="12" s="1"/>
  <c r="F63" i="12"/>
  <c r="D69" i="12"/>
  <c r="D67" i="12" s="1"/>
  <c r="D62" i="12" s="1"/>
  <c r="D61" i="12" s="1"/>
  <c r="D60" i="12" s="1"/>
  <c r="L107" i="12"/>
  <c r="L106" i="12" s="1"/>
  <c r="D20" i="12"/>
  <c r="E19" i="12"/>
  <c r="F71" i="12"/>
  <c r="F70" i="12" s="1"/>
  <c r="E108" i="12"/>
  <c r="E107" i="12" s="1"/>
  <c r="E106" i="12" s="1"/>
  <c r="E59" i="12" s="1"/>
  <c r="I108" i="12"/>
  <c r="I107" i="12" s="1"/>
  <c r="I106" i="12" s="1"/>
  <c r="M108" i="12"/>
  <c r="Q108" i="12"/>
  <c r="F108" i="12"/>
  <c r="F107" i="12" s="1"/>
  <c r="F106" i="12" s="1"/>
  <c r="J108" i="12"/>
  <c r="J107" i="12" s="1"/>
  <c r="J106" i="12" s="1"/>
  <c r="N108" i="12"/>
  <c r="N107" i="12" s="1"/>
  <c r="N106" i="12" s="1"/>
  <c r="E116" i="12"/>
  <c r="I116" i="12"/>
  <c r="M116" i="12"/>
  <c r="Q116" i="12"/>
  <c r="E122" i="12"/>
  <c r="E121" i="12" s="1"/>
  <c r="I122" i="12"/>
  <c r="I121" i="12" s="1"/>
  <c r="M122" i="12"/>
  <c r="M121" i="12" s="1"/>
  <c r="Q122" i="12"/>
  <c r="Q121" i="12" s="1"/>
  <c r="F125" i="12"/>
  <c r="N136" i="12"/>
  <c r="N135" i="12" s="1"/>
  <c r="N128" i="12" s="1"/>
  <c r="N16" i="12"/>
  <c r="M19" i="12"/>
  <c r="M18" i="12" s="1"/>
  <c r="M17" i="12" s="1"/>
  <c r="D107" i="12"/>
  <c r="D106" i="12" s="1"/>
  <c r="P107" i="12"/>
  <c r="P106" i="12" s="1"/>
  <c r="G18" i="12"/>
  <c r="G17" i="12" s="1"/>
  <c r="G16" i="12" s="1"/>
  <c r="O18" i="12"/>
  <c r="O17" i="12" s="1"/>
  <c r="H53" i="12"/>
  <c r="H52" i="12" s="1"/>
  <c r="H51" i="12" s="1"/>
  <c r="L53" i="12"/>
  <c r="L52" i="12" s="1"/>
  <c r="L51" i="12" s="1"/>
  <c r="P53" i="12"/>
  <c r="P52" i="12" s="1"/>
  <c r="P51" i="12" s="1"/>
  <c r="G53" i="12"/>
  <c r="G52" i="12" s="1"/>
  <c r="G51" i="12" s="1"/>
  <c r="K53" i="12"/>
  <c r="K52" i="12" s="1"/>
  <c r="K51" i="12" s="1"/>
  <c r="K16" i="12" s="1"/>
  <c r="K148" i="12" s="1"/>
  <c r="O53" i="12"/>
  <c r="O52" i="12" s="1"/>
  <c r="O51" i="12" s="1"/>
  <c r="F65" i="12"/>
  <c r="F93" i="12"/>
  <c r="F92" i="12" s="1"/>
  <c r="J93" i="12"/>
  <c r="J92" i="12" s="1"/>
  <c r="N93" i="12"/>
  <c r="N92" i="12" s="1"/>
  <c r="D93" i="12"/>
  <c r="D92" i="12" s="1"/>
  <c r="F123" i="12"/>
  <c r="F122" i="12" s="1"/>
  <c r="F121" i="12" s="1"/>
  <c r="E130" i="12"/>
  <c r="E129" i="12" s="1"/>
  <c r="E128" i="12" s="1"/>
  <c r="I130" i="12"/>
  <c r="I129" i="12" s="1"/>
  <c r="I128" i="12" s="1"/>
  <c r="M130" i="12"/>
  <c r="M129" i="12" s="1"/>
  <c r="M128" i="12" s="1"/>
  <c r="Q130" i="12"/>
  <c r="Q129" i="12" s="1"/>
  <c r="Q128" i="12" s="1"/>
  <c r="H136" i="12"/>
  <c r="H135" i="12" s="1"/>
  <c r="I16" i="12"/>
  <c r="M16" i="12"/>
  <c r="E18" i="12"/>
  <c r="E17" i="12" s="1"/>
  <c r="E16" i="12" s="1"/>
  <c r="D38" i="12"/>
  <c r="K59" i="12"/>
  <c r="D44" i="12"/>
  <c r="D43" i="12" s="1"/>
  <c r="D105" i="12"/>
  <c r="D104" i="12" s="1"/>
  <c r="D103" i="12" s="1"/>
  <c r="D102" i="12" s="1"/>
  <c r="F104" i="12"/>
  <c r="F103" i="12" s="1"/>
  <c r="F102" i="12" s="1"/>
  <c r="F38" i="12"/>
  <c r="F44" i="12"/>
  <c r="F43" i="12" s="1"/>
  <c r="D53" i="12"/>
  <c r="D52" i="12" s="1"/>
  <c r="D51" i="12" s="1"/>
  <c r="F62" i="12"/>
  <c r="F61" i="12" s="1"/>
  <c r="F60" i="12" s="1"/>
  <c r="J62" i="12"/>
  <c r="J61" i="12" s="1"/>
  <c r="J60" i="12" s="1"/>
  <c r="N62" i="12"/>
  <c r="N61" i="12" s="1"/>
  <c r="N60" i="12" s="1"/>
  <c r="H128" i="12"/>
  <c r="H59" i="12" s="1"/>
  <c r="F20" i="12"/>
  <c r="F28" i="12"/>
  <c r="D28" i="12"/>
  <c r="P61" i="12"/>
  <c r="P60" i="12" s="1"/>
  <c r="D79" i="12"/>
  <c r="D78" i="12" s="1"/>
  <c r="D77" i="12" s="1"/>
  <c r="D76" i="12" s="1"/>
  <c r="F78" i="12"/>
  <c r="F77" i="12" s="1"/>
  <c r="F76" i="12" s="1"/>
  <c r="L128" i="12"/>
  <c r="L59" i="12" s="1"/>
  <c r="O128" i="12"/>
  <c r="O59" i="12" s="1"/>
  <c r="F23" i="12"/>
  <c r="D23" i="12"/>
  <c r="F49" i="12"/>
  <c r="F48" i="12" s="1"/>
  <c r="F56" i="12"/>
  <c r="F53" i="12" s="1"/>
  <c r="F52" i="12" s="1"/>
  <c r="F51" i="12" s="1"/>
  <c r="D56" i="12"/>
  <c r="D87" i="12"/>
  <c r="D86" i="12" s="1"/>
  <c r="D85" i="12" s="1"/>
  <c r="D84" i="12" s="1"/>
  <c r="F86" i="12"/>
  <c r="F85" i="12" s="1"/>
  <c r="F84" i="12" s="1"/>
  <c r="P128" i="12"/>
  <c r="D139" i="12"/>
  <c r="F137" i="12"/>
  <c r="D137" i="12"/>
  <c r="D136" i="12" s="1"/>
  <c r="D135" i="12" s="1"/>
  <c r="D128" i="12" s="1"/>
  <c r="F142" i="12"/>
  <c r="F136" i="12" s="1"/>
  <c r="F135" i="12" s="1"/>
  <c r="F128" i="12" s="1"/>
  <c r="F146" i="12"/>
  <c r="F145" i="12" s="1"/>
  <c r="F144" i="12" s="1"/>
  <c r="G148" i="12" l="1"/>
  <c r="N148" i="12"/>
  <c r="P59" i="12"/>
  <c r="P15" i="12" s="1"/>
  <c r="P14" i="12" s="1"/>
  <c r="L16" i="12"/>
  <c r="L148" i="12" s="1"/>
  <c r="N59" i="12"/>
  <c r="N15" i="12" s="1"/>
  <c r="N14" i="12" s="1"/>
  <c r="H16" i="12"/>
  <c r="I59" i="12"/>
  <c r="J59" i="12"/>
  <c r="J148" i="12" s="1"/>
  <c r="K15" i="12"/>
  <c r="K14" i="12" s="1"/>
  <c r="O16" i="12"/>
  <c r="Q107" i="12"/>
  <c r="Q106" i="12" s="1"/>
  <c r="Q59" i="12" s="1"/>
  <c r="D19" i="12"/>
  <c r="D18" i="12" s="1"/>
  <c r="D17" i="12" s="1"/>
  <c r="D16" i="12" s="1"/>
  <c r="D15" i="12" s="1"/>
  <c r="D14" i="12" s="1"/>
  <c r="M107" i="12"/>
  <c r="M106" i="12" s="1"/>
  <c r="M59" i="12" s="1"/>
  <c r="M15" i="12" s="1"/>
  <c r="M14" i="12" s="1"/>
  <c r="P16" i="12"/>
  <c r="L15" i="12"/>
  <c r="L14" i="12" s="1"/>
  <c r="O148" i="12"/>
  <c r="O15" i="12"/>
  <c r="O14" i="12" s="1"/>
  <c r="H148" i="12"/>
  <c r="H15" i="12"/>
  <c r="H14" i="12" s="1"/>
  <c r="D59" i="12"/>
  <c r="I148" i="12"/>
  <c r="I15" i="12"/>
  <c r="I14" i="12" s="1"/>
  <c r="M148" i="12"/>
  <c r="E148" i="12"/>
  <c r="E15" i="12"/>
  <c r="E14" i="12" s="1"/>
  <c r="P148" i="12"/>
  <c r="F19" i="12"/>
  <c r="F18" i="12" s="1"/>
  <c r="F17" i="12" s="1"/>
  <c r="F16" i="12" s="1"/>
  <c r="Q148" i="12"/>
  <c r="Q15" i="12"/>
  <c r="Q14" i="12" s="1"/>
  <c r="F59" i="12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 s="1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7" i="7"/>
  <c r="G7" i="7"/>
  <c r="F7" i="7"/>
  <c r="J15" i="12" l="1"/>
  <c r="J14" i="12" s="1"/>
  <c r="D148" i="12"/>
  <c r="G33" i="8"/>
  <c r="F15" i="12"/>
  <c r="F14" i="12" s="1"/>
  <c r="F148" i="12"/>
  <c r="E33" i="8"/>
  <c r="F33" i="8"/>
  <c r="E62" i="8"/>
  <c r="G72" i="8"/>
  <c r="F124" i="8"/>
  <c r="F113" i="8" s="1"/>
  <c r="G9" i="8"/>
  <c r="G62" i="8"/>
  <c r="G86" i="8"/>
  <c r="G85" i="8" s="1"/>
  <c r="G114" i="8"/>
  <c r="G13" i="7"/>
  <c r="F62" i="8"/>
  <c r="F114" i="8"/>
  <c r="G124" i="8"/>
  <c r="H13" i="7"/>
  <c r="E9" i="8"/>
  <c r="F9" i="8"/>
  <c r="E72" i="8"/>
  <c r="F72" i="8"/>
  <c r="E86" i="8"/>
  <c r="E85" i="8" s="1"/>
  <c r="F86" i="8"/>
  <c r="F85" i="8" s="1"/>
  <c r="E114" i="8"/>
  <c r="E124" i="8"/>
  <c r="F13" i="7"/>
  <c r="E113" i="8" l="1"/>
  <c r="G8" i="8"/>
  <c r="E8" i="8"/>
  <c r="E133" i="8" s="1"/>
  <c r="E142" i="8" s="1"/>
  <c r="F8" i="8"/>
  <c r="F133" i="8" s="1"/>
  <c r="F142" i="8" s="1"/>
  <c r="G113" i="8"/>
  <c r="G133" i="8" l="1"/>
  <c r="G142" i="8" s="1"/>
</calcChain>
</file>

<file path=xl/sharedStrings.xml><?xml version="1.0" encoding="utf-8"?>
<sst xmlns="http://schemas.openxmlformats.org/spreadsheetml/2006/main" count="681" uniqueCount="476">
  <si>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</si>
  <si>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</si>
  <si>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</si>
  <si>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</si>
  <si>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</si>
  <si>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</si>
  <si>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</si>
  <si>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</si>
  <si>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</si>
  <si>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</si>
  <si>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</si>
  <si>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</si>
  <si>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</si>
  <si>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</si>
  <si>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</si>
  <si>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</si>
  <si>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</si>
  <si>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</si>
  <si>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</si>
  <si>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</si>
  <si>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</si>
  <si>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</si>
  <si>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</si>
  <si>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</si>
  <si>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</si>
  <si>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</si>
  <si>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</si>
  <si>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</si>
  <si>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</si>
  <si>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</si>
  <si>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</si>
  <si>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</si>
  <si>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</si>
  <si>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</si>
  <si>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</si>
  <si>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</si>
  <si>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</si>
  <si>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</si>
  <si>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</si>
  <si>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</si>
  <si>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</si>
  <si>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</si>
  <si>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</si>
  <si>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</si>
  <si>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</si>
  <si>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</si>
  <si>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</si>
  <si>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</si>
  <si>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</si>
  <si>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</si>
  <si>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</si>
  <si>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</si>
  <si>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</si>
  <si>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</si>
  <si>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</si>
  <si>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</si>
  <si>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</si>
  <si>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</si>
  <si>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</si>
  <si>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</si>
  <si>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</si>
  <si>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</si>
  <si>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</si>
  <si>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</si>
  <si>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</si>
  <si>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</si>
  <si>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</si>
  <si>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</si>
  <si>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</si>
  <si>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</si>
  <si>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</si>
  <si>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</si>
  <si>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</si>
  <si>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</si>
  <si>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</si>
  <si>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</si>
  <si>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</si>
  <si>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</si>
  <si>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</si>
  <si>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</si>
  <si>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</si>
  <si>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</si>
  <si>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</si>
  <si>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</si>
  <si>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</si>
  <si>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</si>
  <si>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</si>
  <si>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</si>
  <si>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</si>
  <si>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</si>
  <si>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</si>
  <si>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</si>
  <si>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</si>
  <si>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</si>
  <si>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</si>
  <si>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</si>
  <si>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</si>
  <si>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</si>
  <si>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</si>
  <si>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</si>
  <si>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</si>
  <si>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</si>
  <si>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</si>
  <si>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</si>
  <si>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</si>
  <si>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</si>
  <si>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</si>
  <si>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</si>
  <si>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</si>
  <si>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</si>
  <si>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</si>
  <si>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</si>
  <si>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</si>
  <si>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</si>
  <si>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</si>
  <si>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</si>
  <si>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</si>
  <si>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</si>
  <si>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</si>
  <si>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</si>
  <si>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</si>
  <si>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</si>
  <si>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</si>
  <si>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</si>
  <si>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</si>
  <si>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</si>
  <si>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</si>
  <si>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</si>
  <si>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</si>
  <si>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</si>
  <si>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</si>
  <si>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</si>
  <si>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</si>
  <si>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</si>
  <si>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</si>
  <si>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</si>
  <si>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</si>
  <si>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</si>
  <si>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</si>
  <si>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</si>
  <si>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</si>
  <si>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</si>
  <si>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</si>
  <si>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</si>
  <si>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</si>
  <si>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</si>
  <si>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</si>
  <si>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</si>
  <si>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</si>
  <si>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</si>
  <si>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</si>
  <si>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</si>
  <si>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</si>
  <si>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</si>
  <si>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</si>
  <si>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</si>
  <si>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</si>
  <si>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</si>
  <si>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</si>
  <si>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</si>
  <si>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</si>
  <si>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</si>
  <si>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</si>
  <si>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</si>
  <si>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</si>
  <si>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</si>
  <si>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</si>
  <si>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</si>
  <si>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</si>
  <si>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</si>
  <si>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</si>
  <si>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</si>
  <si>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</si>
  <si>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</si>
  <si>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</si>
  <si>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</si>
  <si>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</si>
  <si>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</si>
  <si>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</si>
  <si>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</si>
  <si>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</si>
  <si>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</si>
  <si>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</si>
  <si>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</si>
  <si>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</si>
  <si>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</si>
  <si>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</si>
  <si>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</si>
  <si>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</si>
  <si>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</si>
  <si>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</si>
  <si>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</si>
  <si>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</si>
  <si>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</si>
  <si>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</si>
  <si>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</si>
  <si>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</si>
  <si>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</si>
  <si>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</si>
  <si>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</si>
  <si>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</si>
  <si>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</si>
  <si>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</si>
  <si>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</si>
  <si>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</si>
  <si>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</si>
  <si>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</si>
  <si>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</si>
  <si>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</si>
  <si>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</si>
  <si>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</si>
  <si>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</si>
  <si>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</si>
  <si>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</si>
  <si>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</si>
  <si>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</si>
  <si>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</si>
  <si>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</si>
  <si>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</si>
  <si>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</si>
  <si>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</si>
  <si>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</si>
  <si>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</si>
  <si>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</si>
  <si>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</si>
  <si>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</si>
  <si>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</si>
  <si>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</si>
  <si>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</si>
  <si>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</si>
  <si>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</si>
  <si>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</si>
  <si>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</si>
  <si>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</si>
  <si>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</si>
  <si>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</si>
  <si>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</si>
  <si>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</si>
  <si>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</si>
  <si>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</si>
  <si>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</si>
  <si>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</si>
  <si>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</si>
  <si>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</si>
  <si>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</si>
  <si>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</si>
  <si>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</si>
  <si>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</si>
  <si>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</si>
  <si>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</si>
  <si>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</si>
  <si>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</si>
  <si>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</si>
  <si>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</si>
  <si>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</si>
  <si>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</si>
  <si>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</si>
  <si>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</si>
  <si>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</si>
  <si>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</si>
  <si>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</si>
  <si>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</si>
  <si>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</si>
  <si>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</si>
  <si>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</si>
  <si>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</si>
  <si>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</si>
  <si>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</si>
  <si>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</si>
  <si>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</si>
  <si>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</si>
  <si>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</si>
  <si>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</si>
  <si>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</si>
  <si>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</si>
  <si>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</si>
  <si>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</si>
  <si>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</si>
  <si>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</si>
  <si>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</si>
  <si>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</si>
  <si>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</si>
  <si>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</si>
  <si>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</si>
  <si>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</si>
  <si>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</si>
  <si>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</si>
  <si>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</si>
  <si>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</si>
  <si>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</si>
  <si>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</si>
  <si>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</si>
  <si>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</si>
  <si>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</si>
  <si>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</si>
  <si>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</si>
  <si>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</si>
  <si>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</si>
  <si>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</si>
  <si>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</si>
  <si>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</si>
  <si>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</si>
  <si>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</si>
  <si>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</si>
  <si>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</si>
  <si>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</si>
  <si>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</si>
  <si>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</si>
  <si>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</si>
  <si>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</si>
  <si>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</si>
  <si>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</si>
  <si>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</si>
  <si>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</si>
  <si>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</si>
  <si>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</si>
  <si>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</si>
  <si>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</si>
  <si>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</si>
  <si>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</si>
  <si>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</si>
  <si>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</si>
  <si>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</si>
  <si>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</si>
  <si>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</si>
  <si>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</si>
  <si>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</si>
  <si>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</si>
  <si>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</si>
  <si>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</si>
  <si>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</si>
  <si>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</si>
  <si>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</si>
  <si>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</si>
  <si>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</si>
  <si>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</si>
  <si>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</si>
  <si>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</si>
  <si>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</si>
  <si>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</si>
  <si>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</si>
  <si>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</si>
  <si>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</si>
  <si>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</si>
  <si>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</si>
  <si>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</si>
  <si>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</si>
  <si>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</si>
  <si>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</si>
  <si>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</si>
  <si>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</si>
  <si>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</si>
  <si>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</si>
  <si>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</si>
  <si>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</si>
  <si>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</si>
  <si>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</si>
  <si>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</si>
  <si>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</si>
  <si>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</si>
  <si>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</si>
  <si>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</si>
  <si>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</si>
  <si>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</si>
  <si>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</si>
  <si>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</si>
  <si>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</si>
  <si>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</si>
  <si>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</si>
  <si>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</si>
  <si>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</si>
  <si>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</si>
  <si>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</si>
  <si>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</si>
  <si>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</si>
  <si>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</si>
  <si>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</si>
  <si>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</si>
  <si>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</si>
  <si>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</si>
  <si>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</si>
  <si>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</si>
  <si>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</si>
  <si>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</si>
  <si>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</si>
  <si>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</si>
  <si>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</si>
  <si>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</si>
  <si>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</si>
  <si>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</si>
  <si>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</si>
  <si>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</si>
  <si>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</si>
  <si>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</si>
  <si>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</si>
  <si>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</si>
  <si>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</si>
  <si>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</si>
  <si>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</si>
  <si>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</si>
  <si>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</si>
  <si>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</si>
  <si>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</si>
  <si>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</si>
  <si>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</si>
  <si>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</si>
  <si>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</si>
  <si>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</si>
  <si>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</si>
  <si>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</si>
  <si>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</si>
  <si>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</si>
  <si>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</si>
  <si>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</si>
  <si>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</si>
  <si>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</si>
  <si>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</si>
  <si>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</si>
  <si>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</si>
  <si>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</si>
  <si>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</si>
  <si>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</si>
  <si>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</si>
  <si>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</si>
  <si>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</si>
  <si>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</si>
  <si>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</si>
  <si>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OSNOVNA ŠKOLA SESVETSKA SOPNICA</t>
  </si>
  <si>
    <t>Kontak osoba: MIRA DUMIĆ</t>
  </si>
  <si>
    <t>Tel: 01 2058-135</t>
  </si>
  <si>
    <t>NAZIV USTANOVE:OSNOVNA ŠKOLA SESVETSKA SOPNICA</t>
  </si>
  <si>
    <t>Osnovna škola Sesvetska Sopnica</t>
  </si>
  <si>
    <t>Redovna djelatnost</t>
  </si>
  <si>
    <t xml:space="preserve">Podizanje kvalitete rada škole kroz: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</si>
  <si>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A) poboljšanje suradnje učitelja, roditelja i škole</t>
  </si>
  <si>
    <t xml:space="preserve">B) poboljšanje kvalitete međusobnih odnosa u školi </t>
  </si>
  <si>
    <t xml:space="preserve">C) povećanje stručnih kompetencija učitelja  </t>
  </si>
  <si>
    <t>1.Predavanje stručne službe na Vijeću učitelja</t>
  </si>
  <si>
    <t xml:space="preserve">1. organizacija predavanja za UV, vanjski predavači </t>
  </si>
  <si>
    <t>2. predavanja stručnih suradnika za zainteresirane učitelje</t>
  </si>
  <si>
    <t>3. nabava stručne literature</t>
  </si>
  <si>
    <t>Zakon o odgoju i obrazovanju u osnovnoj i srednjoj školi, Nastavni plan i program za osnovnu školu,  Školski kurikulum i Godišnji plan i program rada , Program javnih potreba u odgoju i obrazovanju Grada Zagreba</t>
  </si>
  <si>
    <t xml:space="preserve">Izvori sredstava financiranja su:                                                                                                                                   OPĆI PRIHODI I PRIMICI                                                                                                                                                                                                                                                            sredstva od strane osnivača Grada Zagreba za redovnu djelatnost škole                                                                                            VLASTITI PRIHODI                                                                                                                                                                                                  iznajmljivanje prostora i sportske dvorane uz suglasnost Gradskog ureda                                                                                        PRIHODI ZA POSEBNE NAMJENE                                                                                           sufinanciranje školske kuhinje,sredstva za plaće djelatnika od uplata djece korisnika produženog boravka,sredstva uplate djece za izvanučioničke aktivnosti.               </t>
  </si>
  <si>
    <t>broj roditelja uključenih u školske aktivnosti</t>
  </si>
  <si>
    <t>rezultati samovrednovanja</t>
  </si>
  <si>
    <t>ocjena uvida u neposredni odgojno-obrazovni rad</t>
  </si>
  <si>
    <t xml:space="preserve">prijedlozi roditelja </t>
  </si>
  <si>
    <t>broj učitelja uključenih u radionice</t>
  </si>
  <si>
    <r>
      <t>Za 2019. postoje odstupanja na:</t>
    </r>
    <r>
      <rPr>
        <b/>
        <sz val="11"/>
        <color indexed="8"/>
        <rFont val="Times New Roman"/>
        <family val="1"/>
        <charset val="238"/>
      </rPr>
      <t>Prihodima skupina konta 66</t>
    </r>
    <r>
      <rPr>
        <sz val="11"/>
        <color indexed="8"/>
        <rFont val="Times New Roman"/>
        <family val="1"/>
        <charset val="238"/>
      </rPr>
      <t xml:space="preserve"> zbog sanacije školske športske dvorane koja će biti gotova do 31.12.2018.</t>
    </r>
  </si>
  <si>
    <t xml:space="preserve">Osnovna škola je javna ustanova koja provodi odgoj i osnovnoškolstvo obrazovanje. Rad škole odvija se u dvije smjene za 430 učenika u 23 razredna odjela. Učenicima  se nudi velik broj izvannastavnih aktivnosti .Dio prostora škole koristi Dječji vrtić "Leptir". </t>
  </si>
  <si>
    <t>Izračun sredstava zasniva se na broju učenika, broju razrednih odjela,broju učenika korisnika školske prehrane, broju učenika uključenih u program produženog boravka i satima najma sportske dvorane</t>
  </si>
  <si>
    <t>1. SWOT analiza učenika i roditelja 4. i 8. razreda</t>
  </si>
  <si>
    <t>2. Analiza vršnjačkog nasilja, socijalnih odnosa i klime unutar r/o</t>
  </si>
  <si>
    <t>3.uključivanje roditelja u školske aktivnosti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</si>
  <si>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</si>
  <si>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Projekt K1:Održavanje i opremanje osnovnih škola</t>
  </si>
  <si>
    <t>1. Poboljšanje uvjeta rada</t>
  </si>
  <si>
    <t>Program javnih potreba u osnovnoškolskom odgoju i obrazovanju Grada Zagreba                          Program javnih potreba u sportu Grada Zagreba</t>
  </si>
  <si>
    <t xml:space="preserve">Izvori sredstava financiranja su:                                                                                                                                                                                                                        VLASTITI PRIHODI                                                                                                                                                                                                  iznajmljivanje prostora i sportske dvorane uz suglasnost Gradskog ureda                                              Sati iznajmljivanja i cijena utvrđena programom javnih potreba                                                                                                                        </t>
  </si>
  <si>
    <t>sanacija dvorane</t>
  </si>
  <si>
    <t>Iz vlastitih prihoda (najam dvorane)                                                                                                  Korisnici su učenici i radnici škole</t>
  </si>
  <si>
    <t>zadovoljstvo radnika škole</t>
  </si>
  <si>
    <t>Aktivnost A1 Pomoćnici u  nastavi</t>
  </si>
  <si>
    <t>Program 1001 Redovna djelatnost</t>
  </si>
  <si>
    <t>Program 0002: Pojačani standard u osnovnom školstvu</t>
  </si>
  <si>
    <t>Uključivanje učenika s teškoćama u redovni odgojno-obrazovni rad</t>
  </si>
  <si>
    <t>Primatelji su djeca s teškoćama,  aktivnost se realizira individualnim radom pomoćnika u nastavi</t>
  </si>
  <si>
    <t>Zakon o odgoju i obrazovanju                                                                                                     Pravilnik o osnovnoškolskom odgoju i obrazovanju učenika s teškoćama</t>
  </si>
  <si>
    <t xml:space="preserve">Izvori sredstava financiranja su:                                                                                                                                   OPĆI PRIHODI I PRIMICI                                                                                                                                                                                                                                                            sredstva od strane osnivača Grada Zagreba za pojačani  standard u osnovnom školstvu                Izračun potrebnih sredstava radi se na bazi broja učenika, broja odobrenih sati i visine satnice                                                                                            </t>
  </si>
  <si>
    <t>_</t>
  </si>
  <si>
    <t>zadovoljstvo učitelja, učenika s teškoćama i  njihovim roditelja                                                            ocjena učenika</t>
  </si>
  <si>
    <t>IZDACI ZA ZAPOSLENE-FINANCIRANJE MINISTARSTVO</t>
  </si>
  <si>
    <t>izdaci za zaposlene-plaće,prijevoz,naknade</t>
  </si>
  <si>
    <t>FINANCIJSKI PLAN OSNOVNE ŠKOLE SESVETSKA SOPNICA                                                                                       ZA 2019. I  PROJEKCIJA PLANA ZA  2020. I 2021. GODINU</t>
  </si>
  <si>
    <t>Sesvete, 22.listopada 2018.</t>
  </si>
  <si>
    <t>Potpis odgovorne osobe:___________________________________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</si>
</sst>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75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4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</borders>
  <cellStyleXfs count="5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3" borderId="0" applyNumberFormat="0" applyBorder="0" applyAlignment="0" applyProtection="0"/>
    <xf numFmtId="0" fontId="60" fillId="21" borderId="0" applyNumberFormat="0" applyBorder="0" applyAlignment="0" applyProtection="0"/>
    <xf numFmtId="0" fontId="60" fillId="18" borderId="0" applyNumberFormat="0" applyBorder="0" applyAlignment="0" applyProtection="0"/>
    <xf numFmtId="0" fontId="60" fillId="26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31" borderId="60" applyNumberFormat="0" applyAlignment="0" applyProtection="0"/>
    <xf numFmtId="0" fontId="63" fillId="32" borderId="61" applyNumberFormat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62" applyNumberFormat="0" applyFill="0" applyAlignment="0" applyProtection="0"/>
    <xf numFmtId="0" fontId="67" fillId="0" borderId="63" applyNumberFormat="0" applyFill="0" applyAlignment="0" applyProtection="0"/>
    <xf numFmtId="0" fontId="68" fillId="0" borderId="64" applyNumberFormat="0" applyFill="0" applyAlignment="0" applyProtection="0"/>
    <xf numFmtId="0" fontId="68" fillId="0" borderId="0" applyNumberFormat="0" applyFill="0" applyBorder="0" applyAlignment="0" applyProtection="0"/>
    <xf numFmtId="0" fontId="69" fillId="22" borderId="60" applyNumberFormat="0" applyAlignment="0" applyProtection="0"/>
    <xf numFmtId="0" fontId="70" fillId="0" borderId="65" applyNumberFormat="0" applyFill="0" applyAlignment="0" applyProtection="0"/>
    <xf numFmtId="0" fontId="71" fillId="22" borderId="0" applyNumberFormat="0" applyBorder="0" applyAlignment="0" applyProtection="0"/>
    <xf numFmtId="0" fontId="54" fillId="19" borderId="1" applyNumberFormat="0" applyFont="0" applyAlignment="0" applyProtection="0"/>
    <xf numFmtId="0" fontId="72" fillId="31" borderId="66" applyNumberForma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0" fillId="0" borderId="0" applyNumberFormat="0" applyFill="0" applyBorder="0" applyAlignment="0" applyProtection="0"/>
  </cellStyleXfs>
  <cellXfs count="349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3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3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4" fillId="0" borderId="18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8" fillId="4" borderId="16" xfId="0" applyFont="1" applyFill="1" applyBorder="1" applyAlignment="1">
      <alignment horizontal="center" vertical="center" wrapText="1"/>
    </xf>
    <xf numFmtId="0" fontId="38" fillId="4" borderId="17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vertical="center" wrapText="1"/>
    </xf>
    <xf numFmtId="0" fontId="34" fillId="0" borderId="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49" fontId="39" fillId="10" borderId="20" xfId="0" applyNumberFormat="1" applyFont="1" applyFill="1" applyBorder="1" applyAlignment="1" applyProtection="1">
      <alignment horizontal="left"/>
    </xf>
    <xf numFmtId="49" fontId="39" fillId="10" borderId="8" xfId="0" applyNumberFormat="1" applyFont="1" applyFill="1" applyBorder="1" applyAlignment="1">
      <alignment horizontal="left"/>
    </xf>
    <xf numFmtId="0" fontId="39" fillId="10" borderId="8" xfId="0" applyFont="1" applyFill="1" applyBorder="1"/>
    <xf numFmtId="49" fontId="39" fillId="10" borderId="8" xfId="0" applyNumberFormat="1" applyFont="1" applyFill="1" applyBorder="1" applyAlignment="1"/>
    <xf numFmtId="0" fontId="39" fillId="10" borderId="8" xfId="0" applyFont="1" applyFill="1" applyBorder="1" applyAlignment="1">
      <alignment horizontal="left"/>
    </xf>
    <xf numFmtId="49" fontId="40" fillId="10" borderId="20" xfId="0" applyNumberFormat="1" applyFont="1" applyFill="1" applyBorder="1" applyAlignment="1" applyProtection="1">
      <alignment horizontal="center"/>
    </xf>
    <xf numFmtId="49" fontId="40" fillId="10" borderId="8" xfId="0" applyNumberFormat="1" applyFont="1" applyFill="1" applyBorder="1" applyAlignment="1" applyProtection="1"/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>
      <alignment horizontal="center"/>
    </xf>
    <xf numFmtId="165" fontId="39" fillId="10" borderId="8" xfId="0" applyNumberFormat="1" applyFont="1" applyFill="1" applyBorder="1" applyAlignment="1" applyProtection="1">
      <alignment horizontal="left" wrapText="1"/>
    </xf>
    <xf numFmtId="49" fontId="39" fillId="10" borderId="20" xfId="0" applyNumberFormat="1" applyFont="1" applyFill="1" applyBorder="1" applyAlignment="1" applyProtection="1">
      <alignment horizontal="center"/>
    </xf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 wrapText="1"/>
    </xf>
    <xf numFmtId="0" fontId="42" fillId="10" borderId="8" xfId="0" applyFont="1" applyFill="1" applyBorder="1" applyAlignment="1">
      <alignment wrapText="1"/>
    </xf>
    <xf numFmtId="0" fontId="39" fillId="10" borderId="8" xfId="0" applyFont="1" applyFill="1" applyBorder="1" applyAlignment="1">
      <alignment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49" fontId="39" fillId="10" borderId="8" xfId="0" applyNumberFormat="1" applyFont="1" applyFill="1" applyBorder="1" applyAlignment="1" applyProtection="1">
      <alignment horizontal="left"/>
    </xf>
    <xf numFmtId="0" fontId="39" fillId="10" borderId="20" xfId="2" applyFont="1" applyFill="1" applyBorder="1" applyAlignment="1" applyProtection="1">
      <alignment vertical="top"/>
    </xf>
    <xf numFmtId="49" fontId="39" fillId="10" borderId="8" xfId="2" quotePrefix="1" applyNumberFormat="1" applyFont="1" applyFill="1" applyBorder="1" applyAlignment="1" applyProtection="1">
      <alignment vertical="top"/>
    </xf>
    <xf numFmtId="0" fontId="39" fillId="10" borderId="8" xfId="2" applyFont="1" applyFill="1" applyBorder="1" applyAlignment="1" applyProtection="1">
      <alignment vertical="top"/>
    </xf>
    <xf numFmtId="49" fontId="39" fillId="10" borderId="8" xfId="2" quotePrefix="1" applyNumberFormat="1" applyFont="1" applyFill="1" applyBorder="1" applyAlignment="1" applyProtection="1">
      <alignment vertical="top" wrapText="1"/>
    </xf>
    <xf numFmtId="0" fontId="39" fillId="10" borderId="8" xfId="2" applyFont="1" applyFill="1" applyBorder="1" applyAlignment="1" applyProtection="1">
      <alignment vertical="top" wrapText="1"/>
    </xf>
    <xf numFmtId="165" fontId="40" fillId="10" borderId="8" xfId="0" applyNumberFormat="1" applyFont="1" applyFill="1" applyBorder="1" applyAlignment="1" applyProtection="1">
      <alignment horizontal="left"/>
    </xf>
    <xf numFmtId="49" fontId="39" fillId="10" borderId="20" xfId="0" applyNumberFormat="1" applyFont="1" applyFill="1" applyBorder="1" applyAlignment="1" applyProtection="1">
      <alignment horizontal="left" wrapText="1"/>
    </xf>
    <xf numFmtId="0" fontId="39" fillId="10" borderId="8" xfId="0" applyFont="1" applyFill="1" applyBorder="1" applyAlignment="1"/>
    <xf numFmtId="0" fontId="40" fillId="10" borderId="8" xfId="0" applyFont="1" applyFill="1" applyBorder="1" applyAlignment="1">
      <alignment horizontal="left"/>
    </xf>
    <xf numFmtId="0" fontId="40" fillId="10" borderId="8" xfId="0" applyFont="1" applyFill="1" applyBorder="1" applyAlignment="1"/>
    <xf numFmtId="0" fontId="42" fillId="10" borderId="8" xfId="0" applyFont="1" applyFill="1" applyBorder="1" applyAlignment="1">
      <alignment horizontal="left"/>
    </xf>
    <xf numFmtId="0" fontId="42" fillId="10" borderId="8" xfId="0" applyFont="1" applyFill="1" applyBorder="1"/>
    <xf numFmtId="0" fontId="42" fillId="10" borderId="20" xfId="0" applyFont="1" applyFill="1" applyBorder="1"/>
    <xf numFmtId="49" fontId="39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 wrapText="1"/>
    </xf>
    <xf numFmtId="49" fontId="40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5" fillId="10" borderId="8" xfId="0" applyNumberFormat="1" applyFont="1" applyFill="1" applyBorder="1" applyAlignment="1" applyProtection="1">
      <alignment horizontal="right" vertical="center"/>
      <protection locked="0"/>
    </xf>
    <xf numFmtId="4" fontId="35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39" fillId="10" borderId="8" xfId="0" applyNumberFormat="1" applyFont="1" applyFill="1" applyBorder="1" applyAlignment="1" applyProtection="1">
      <alignment horizontal="left"/>
    </xf>
    <xf numFmtId="4" fontId="36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6" fillId="10" borderId="8" xfId="7" applyNumberFormat="1" applyFont="1" applyFill="1" applyBorder="1" applyAlignment="1" applyProtection="1">
      <alignment horizontal="right" vertical="center"/>
      <protection locked="0"/>
    </xf>
    <xf numFmtId="4" fontId="36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39" fillId="12" borderId="22" xfId="0" applyNumberFormat="1" applyFont="1" applyFill="1" applyBorder="1" applyAlignment="1" applyProtection="1">
      <alignment horizontal="left"/>
    </xf>
    <xf numFmtId="49" fontId="40" fillId="12" borderId="14" xfId="0" applyNumberFormat="1" applyFont="1" applyFill="1" applyBorder="1" applyAlignment="1">
      <alignment horizontal="right"/>
    </xf>
    <xf numFmtId="0" fontId="40" fillId="12" borderId="14" xfId="0" applyFont="1" applyFill="1" applyBorder="1" applyAlignment="1">
      <alignment horizontal="center" wrapText="1"/>
    </xf>
    <xf numFmtId="4" fontId="33" fillId="12" borderId="14" xfId="7" quotePrefix="1" applyNumberFormat="1" applyFont="1" applyFill="1" applyBorder="1" applyAlignment="1" applyProtection="1">
      <alignment horizontal="right" vertical="center"/>
    </xf>
    <xf numFmtId="4" fontId="33" fillId="12" borderId="23" xfId="7" quotePrefix="1" applyNumberFormat="1" applyFont="1" applyFill="1" applyBorder="1" applyAlignment="1" applyProtection="1">
      <alignment horizontal="right" vertical="center"/>
    </xf>
    <xf numFmtId="49" fontId="39" fillId="12" borderId="20" xfId="0" applyNumberFormat="1" applyFont="1" applyFill="1" applyBorder="1" applyAlignment="1" applyProtection="1">
      <alignment horizontal="left"/>
    </xf>
    <xf numFmtId="49" fontId="40" fillId="12" borderId="8" xfId="0" applyNumberFormat="1" applyFont="1" applyFill="1" applyBorder="1" applyAlignment="1">
      <alignment horizontal="right"/>
    </xf>
    <xf numFmtId="0" fontId="39" fillId="12" borderId="8" xfId="0" applyFont="1" applyFill="1" applyBorder="1"/>
    <xf numFmtId="4" fontId="33" fillId="12" borderId="8" xfId="7" quotePrefix="1" applyNumberFormat="1" applyFont="1" applyFill="1" applyBorder="1" applyAlignment="1" applyProtection="1">
      <alignment horizontal="right" vertical="center"/>
    </xf>
    <xf numFmtId="4" fontId="33" fillId="12" borderId="21" xfId="7" quotePrefix="1" applyNumberFormat="1" applyFont="1" applyFill="1" applyBorder="1" applyAlignment="1" applyProtection="1">
      <alignment horizontal="right" vertical="center"/>
    </xf>
    <xf numFmtId="49" fontId="40" fillId="10" borderId="25" xfId="0" applyNumberFormat="1" applyFont="1" applyFill="1" applyBorder="1" applyAlignment="1" applyProtection="1">
      <alignment horizontal="center"/>
    </xf>
    <xf numFmtId="49" fontId="40" fillId="10" borderId="26" xfId="0" applyNumberFormat="1" applyFont="1" applyFill="1" applyBorder="1" applyAlignment="1">
      <alignment horizontal="left"/>
    </xf>
    <xf numFmtId="165" fontId="40" fillId="10" borderId="26" xfId="0" applyNumberFormat="1" applyFont="1" applyFill="1" applyBorder="1" applyAlignment="1" applyProtection="1">
      <alignment horizontal="left" wrapText="1"/>
    </xf>
    <xf numFmtId="4" fontId="36" fillId="10" borderId="26" xfId="7" applyNumberFormat="1" applyFont="1" applyFill="1" applyBorder="1" applyAlignment="1" applyProtection="1">
      <alignment horizontal="right" vertical="center"/>
      <protection locked="0"/>
    </xf>
    <xf numFmtId="4" fontId="35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/>
    <xf numFmtId="0" fontId="43" fillId="0" borderId="0" xfId="0" applyNumberFormat="1" applyFont="1" applyFill="1" applyBorder="1" applyAlignment="1" applyProtection="1"/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6" applyNumberFormat="1" applyFont="1" applyFill="1" applyBorder="1" applyAlignment="1" applyProtection="1"/>
    <xf numFmtId="0" fontId="13" fillId="0" borderId="0" xfId="16" applyNumberFormat="1" applyFont="1" applyFill="1" applyBorder="1" applyAlignment="1" applyProtection="1"/>
    <xf numFmtId="0" fontId="8" fillId="0" borderId="0" xfId="16" applyNumberFormat="1" applyFont="1" applyFill="1" applyBorder="1" applyAlignment="1" applyProtection="1">
      <alignment horizontal="left" wrapText="1"/>
    </xf>
    <xf numFmtId="0" fontId="7" fillId="0" borderId="0" xfId="16" applyNumberFormat="1" applyFont="1" applyFill="1" applyBorder="1" applyAlignment="1" applyProtection="1">
      <alignment wrapText="1"/>
    </xf>
    <xf numFmtId="0" fontId="9" fillId="0" borderId="4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center" wrapText="1"/>
    </xf>
    <xf numFmtId="0" fontId="9" fillId="0" borderId="3" xfId="16" quotePrefix="1" applyNumberFormat="1" applyFont="1" applyFill="1" applyBorder="1" applyAlignment="1" applyProtection="1">
      <alignment horizontal="left"/>
    </xf>
    <xf numFmtId="0" fontId="5" fillId="0" borderId="2" xfId="16" applyNumberFormat="1" applyFont="1" applyFill="1" applyBorder="1" applyAlignment="1" applyProtection="1">
      <alignment horizontal="center" wrapText="1"/>
    </xf>
    <xf numFmtId="0" fontId="5" fillId="0" borderId="2" xfId="16" applyNumberFormat="1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3" fontId="9" fillId="15" borderId="2" xfId="16" applyNumberFormat="1" applyFont="1" applyFill="1" applyBorder="1" applyAlignment="1">
      <alignment horizontal="right"/>
    </xf>
    <xf numFmtId="0" fontId="5" fillId="0" borderId="0" xfId="16" applyFont="1" applyBorder="1" applyAlignment="1">
      <alignment horizontal="center" vertical="center" wrapText="1"/>
    </xf>
    <xf numFmtId="3" fontId="9" fillId="0" borderId="2" xfId="16" applyNumberFormat="1" applyFont="1" applyFill="1" applyBorder="1" applyAlignment="1">
      <alignment horizontal="right"/>
    </xf>
    <xf numFmtId="0" fontId="11" fillId="15" borderId="4" xfId="16" applyFont="1" applyFill="1" applyBorder="1" applyAlignment="1">
      <alignment horizontal="left"/>
    </xf>
    <xf numFmtId="0" fontId="12" fillId="15" borderId="3" xfId="16" applyNumberFormat="1" applyFont="1" applyFill="1" applyBorder="1" applyAlignment="1" applyProtection="1"/>
    <xf numFmtId="3" fontId="9" fillId="0" borderId="2" xfId="16" applyNumberFormat="1" applyFont="1" applyFill="1" applyBorder="1" applyAlignment="1" applyProtection="1">
      <alignment horizontal="right" wrapText="1"/>
    </xf>
    <xf numFmtId="3" fontId="4" fillId="0" borderId="0" xfId="16" applyNumberFormat="1" applyFont="1" applyFill="1" applyBorder="1" applyAlignment="1" applyProtection="1"/>
    <xf numFmtId="3" fontId="9" fillId="0" borderId="2" xfId="16" applyNumberFormat="1" applyFont="1" applyBorder="1" applyAlignment="1">
      <alignment horizontal="right"/>
    </xf>
    <xf numFmtId="3" fontId="9" fillId="15" borderId="2" xfId="16" applyNumberFormat="1" applyFont="1" applyFill="1" applyBorder="1" applyAlignment="1" applyProtection="1">
      <alignment horizontal="right" wrapText="1"/>
    </xf>
    <xf numFmtId="3" fontId="9" fillId="16" borderId="4" xfId="16" quotePrefix="1" applyNumberFormat="1" applyFont="1" applyFill="1" applyBorder="1" applyAlignment="1">
      <alignment horizontal="right"/>
    </xf>
    <xf numFmtId="3" fontId="9" fillId="16" borderId="2" xfId="16" applyNumberFormat="1" applyFont="1" applyFill="1" applyBorder="1" applyAlignment="1" applyProtection="1">
      <alignment horizontal="right" wrapText="1"/>
    </xf>
    <xf numFmtId="3" fontId="9" fillId="15" borderId="4" xfId="16" quotePrefix="1" applyNumberFormat="1" applyFont="1" applyFill="1" applyBorder="1" applyAlignment="1">
      <alignment horizontal="right"/>
    </xf>
    <xf numFmtId="0" fontId="7" fillId="0" borderId="0" xfId="16" applyNumberFormat="1" applyFont="1" applyFill="1" applyBorder="1" applyAlignment="1" applyProtection="1"/>
    <xf numFmtId="3" fontId="7" fillId="0" borderId="0" xfId="16" applyNumberFormat="1" applyFont="1" applyFill="1" applyBorder="1" applyAlignment="1" applyProtection="1"/>
    <xf numFmtId="0" fontId="45" fillId="0" borderId="0" xfId="16" applyNumberFormat="1" applyFont="1" applyFill="1" applyBorder="1" applyAlignment="1" applyProtection="1"/>
    <xf numFmtId="0" fontId="8" fillId="0" borderId="0" xfId="16" quotePrefix="1" applyNumberFormat="1" applyFont="1" applyFill="1" applyBorder="1" applyAlignment="1" applyProtection="1">
      <alignment horizontal="left" wrapText="1"/>
    </xf>
    <xf numFmtId="0" fontId="4" fillId="0" borderId="0" xfId="16" applyNumberFormat="1" applyFont="1" applyFill="1" applyBorder="1" applyAlignment="1" applyProtection="1">
      <alignment horizontal="center"/>
    </xf>
    <xf numFmtId="0" fontId="46" fillId="0" borderId="0" xfId="16" applyNumberFormat="1" applyFont="1" applyFill="1" applyBorder="1" applyAlignment="1" applyProtection="1"/>
    <xf numFmtId="0" fontId="4" fillId="0" borderId="0" xfId="16" applyNumberFormat="1" applyFont="1" applyFill="1" applyBorder="1" applyAlignment="1" applyProtection="1">
      <alignment horizontal="right"/>
    </xf>
    <xf numFmtId="3" fontId="5" fillId="0" borderId="0" xfId="16" applyNumberFormat="1" applyFont="1" applyFill="1" applyBorder="1" applyAlignment="1" applyProtection="1"/>
    <xf numFmtId="0" fontId="12" fillId="4" borderId="1" xfId="17" applyFont="1" applyFill="1" applyBorder="1" applyAlignment="1">
      <alignment horizontal="left" vertical="center" wrapText="1"/>
    </xf>
    <xf numFmtId="0" fontId="21" fillId="0" borderId="1" xfId="17" applyFont="1" applyFill="1" applyBorder="1" applyAlignment="1">
      <alignment horizontal="left" vertical="center"/>
    </xf>
    <xf numFmtId="0" fontId="21" fillId="4" borderId="1" xfId="17" applyFont="1" applyFill="1" applyBorder="1" applyAlignment="1">
      <alignment horizontal="left" vertical="center" wrapText="1"/>
    </xf>
    <xf numFmtId="0" fontId="19" fillId="4" borderId="1" xfId="17" applyFont="1" applyFill="1" applyBorder="1" applyAlignment="1">
      <alignment horizontal="left" vertical="center" wrapText="1"/>
    </xf>
    <xf numFmtId="0" fontId="53" fillId="0" borderId="0" xfId="0" applyFont="1" applyBorder="1" applyAlignment="1"/>
    <xf numFmtId="4" fontId="33" fillId="10" borderId="8" xfId="7" applyNumberFormat="1" applyFont="1" applyFill="1" applyBorder="1" applyAlignment="1" applyProtection="1">
      <alignment horizontal="right" vertical="center"/>
      <protection locked="0"/>
    </xf>
    <xf numFmtId="4" fontId="33" fillId="10" borderId="21" xfId="7" applyNumberFormat="1" applyFont="1" applyFill="1" applyBorder="1" applyAlignment="1" applyProtection="1">
      <alignment horizontal="right" vertical="center"/>
      <protection locked="0"/>
    </xf>
    <xf numFmtId="4" fontId="41" fillId="12" borderId="29" xfId="0" applyNumberFormat="1" applyFont="1" applyFill="1" applyBorder="1" applyAlignment="1" applyProtection="1">
      <alignment horizontal="right" vertical="center"/>
      <protection locked="0"/>
    </xf>
    <xf numFmtId="4" fontId="33" fillId="11" borderId="8" xfId="7" quotePrefix="1" applyNumberFormat="1" applyFont="1" applyFill="1" applyBorder="1" applyAlignment="1" applyProtection="1">
      <alignment horizontal="right" vertical="center"/>
    </xf>
    <xf numFmtId="4" fontId="33" fillId="14" borderId="8" xfId="7" quotePrefix="1" applyNumberFormat="1" applyFont="1" applyFill="1" applyBorder="1" applyAlignment="1" applyProtection="1">
      <alignment horizontal="right" vertical="center"/>
    </xf>
    <xf numFmtId="4" fontId="33" fillId="10" borderId="8" xfId="7" quotePrefix="1" applyNumberFormat="1" applyFont="1" applyFill="1" applyBorder="1" applyAlignment="1" applyProtection="1">
      <alignment horizontal="right" vertical="center"/>
    </xf>
    <xf numFmtId="4" fontId="36" fillId="10" borderId="8" xfId="7" quotePrefix="1" applyNumberFormat="1" applyFont="1" applyFill="1" applyBorder="1" applyAlignment="1" applyProtection="1">
      <alignment horizontal="right" vertical="center"/>
    </xf>
    <xf numFmtId="4" fontId="33" fillId="10" borderId="8" xfId="7" applyNumberFormat="1" applyFont="1" applyFill="1" applyBorder="1" applyAlignment="1" applyProtection="1">
      <alignment horizontal="right" vertical="center"/>
    </xf>
    <xf numFmtId="4" fontId="33" fillId="14" borderId="8" xfId="7" applyNumberFormat="1" applyFont="1" applyFill="1" applyBorder="1" applyAlignment="1" applyProtection="1">
      <alignment horizontal="right" vertical="center"/>
    </xf>
    <xf numFmtId="4" fontId="33" fillId="11" borderId="33" xfId="7" applyNumberFormat="1" applyFont="1" applyFill="1" applyBorder="1" applyAlignment="1" applyProtection="1">
      <alignment horizontal="right" vertical="center"/>
    </xf>
    <xf numFmtId="4" fontId="36" fillId="10" borderId="8" xfId="7" applyNumberFormat="1" applyFont="1" applyFill="1" applyBorder="1" applyAlignment="1" applyProtection="1">
      <alignment horizontal="right" vertical="center"/>
    </xf>
    <xf numFmtId="4" fontId="41" fillId="10" borderId="8" xfId="0" applyNumberFormat="1" applyFont="1" applyFill="1" applyBorder="1" applyAlignment="1" applyProtection="1">
      <alignment horizontal="right" vertical="center"/>
    </xf>
    <xf numFmtId="4" fontId="36" fillId="10" borderId="26" xfId="7" quotePrefix="1" applyNumberFormat="1" applyFont="1" applyFill="1" applyBorder="1" applyAlignment="1" applyProtection="1">
      <alignment horizontal="right" vertical="center"/>
    </xf>
    <xf numFmtId="4" fontId="41" fillId="12" borderId="29" xfId="0" applyNumberFormat="1" applyFont="1" applyFill="1" applyBorder="1" applyAlignment="1" applyProtection="1">
      <alignment horizontal="right" vertical="center"/>
    </xf>
    <xf numFmtId="4" fontId="33" fillId="11" borderId="21" xfId="7" quotePrefix="1" applyNumberFormat="1" applyFont="1" applyFill="1" applyBorder="1" applyAlignment="1" applyProtection="1">
      <alignment horizontal="right" vertical="center"/>
    </xf>
    <xf numFmtId="4" fontId="33" fillId="14" borderId="21" xfId="7" quotePrefix="1" applyNumberFormat="1" applyFont="1" applyFill="1" applyBorder="1" applyAlignment="1" applyProtection="1">
      <alignment horizontal="right" vertical="center"/>
    </xf>
    <xf numFmtId="4" fontId="33" fillId="10" borderId="21" xfId="7" quotePrefix="1" applyNumberFormat="1" applyFont="1" applyFill="1" applyBorder="1" applyAlignment="1" applyProtection="1">
      <alignment horizontal="right" vertical="center"/>
    </xf>
    <xf numFmtId="4" fontId="33" fillId="10" borderId="21" xfId="7" applyNumberFormat="1" applyFont="1" applyFill="1" applyBorder="1" applyAlignment="1" applyProtection="1">
      <alignment horizontal="right" vertical="center"/>
    </xf>
    <xf numFmtId="4" fontId="33" fillId="14" borderId="21" xfId="7" applyNumberFormat="1" applyFont="1" applyFill="1" applyBorder="1" applyAlignment="1" applyProtection="1">
      <alignment horizontal="right" vertical="center"/>
    </xf>
    <xf numFmtId="0" fontId="55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6" fillId="0" borderId="0" xfId="0" applyNumberFormat="1" applyFont="1" applyFill="1" applyBorder="1" applyAlignment="1" applyProtection="1"/>
    <xf numFmtId="0" fontId="57" fillId="0" borderId="0" xfId="0" applyNumberFormat="1" applyFont="1" applyFill="1" applyBorder="1" applyAlignment="1" applyProtection="1"/>
    <xf numFmtId="0" fontId="58" fillId="0" borderId="0" xfId="0" applyNumberFormat="1" applyFont="1" applyFill="1" applyBorder="1" applyAlignment="1" applyProtection="1"/>
    <xf numFmtId="0" fontId="44" fillId="0" borderId="6" xfId="0" applyNumberFormat="1" applyFont="1" applyFill="1" applyBorder="1" applyAlignment="1" applyProtection="1"/>
    <xf numFmtId="0" fontId="57" fillId="0" borderId="0" xfId="0" applyNumberFormat="1" applyFont="1" applyFill="1" applyBorder="1" applyAlignment="1" applyProtection="1">
      <alignment vertical="center" wrapText="1"/>
    </xf>
    <xf numFmtId="0" fontId="57" fillId="0" borderId="6" xfId="0" applyNumberFormat="1" applyFont="1" applyFill="1" applyBorder="1" applyAlignment="1" applyProtection="1">
      <alignment vertical="center" wrapText="1"/>
    </xf>
    <xf numFmtId="0" fontId="51" fillId="0" borderId="44" xfId="0" applyNumberFormat="1" applyFont="1" applyFill="1" applyBorder="1" applyAlignment="1" applyProtection="1">
      <alignment vertical="center" wrapText="1"/>
    </xf>
    <xf numFmtId="0" fontId="51" fillId="0" borderId="34" xfId="0" applyNumberFormat="1" applyFont="1" applyFill="1" applyBorder="1" applyAlignment="1" applyProtection="1">
      <alignment vertical="center" wrapText="1"/>
    </xf>
    <xf numFmtId="0" fontId="51" fillId="0" borderId="47" xfId="0" applyNumberFormat="1" applyFont="1" applyFill="1" applyBorder="1" applyAlignment="1" applyProtection="1">
      <alignment vertical="center" wrapText="1"/>
    </xf>
    <xf numFmtId="0" fontId="56" fillId="0" borderId="48" xfId="0" applyNumberFormat="1" applyFont="1" applyFill="1" applyBorder="1" applyAlignment="1" applyProtection="1">
      <alignment vertical="center" wrapText="1"/>
    </xf>
    <xf numFmtId="0" fontId="51" fillId="0" borderId="0" xfId="0" applyNumberFormat="1" applyFont="1" applyFill="1" applyBorder="1" applyAlignment="1" applyProtection="1">
      <alignment vertical="top" wrapText="1"/>
    </xf>
    <xf numFmtId="0" fontId="56" fillId="0" borderId="55" xfId="0" applyNumberFormat="1" applyFont="1" applyFill="1" applyBorder="1" applyAlignment="1" applyProtection="1">
      <alignment vertical="center" wrapText="1"/>
    </xf>
    <xf numFmtId="0" fontId="58" fillId="0" borderId="56" xfId="0" applyNumberFormat="1" applyFont="1" applyFill="1" applyBorder="1" applyAlignment="1" applyProtection="1">
      <alignment vertical="center" wrapText="1"/>
    </xf>
    <xf numFmtId="0" fontId="58" fillId="0" borderId="57" xfId="0" applyNumberFormat="1" applyFont="1" applyFill="1" applyBorder="1" applyAlignment="1" applyProtection="1">
      <alignment vertical="center" wrapText="1"/>
    </xf>
    <xf numFmtId="0" fontId="58" fillId="0" borderId="58" xfId="0" applyNumberFormat="1" applyFont="1" applyFill="1" applyBorder="1" applyAlignment="1" applyProtection="1">
      <alignment vertical="center" wrapText="1"/>
    </xf>
    <xf numFmtId="0" fontId="58" fillId="0" borderId="44" xfId="0" applyNumberFormat="1" applyFont="1" applyFill="1" applyBorder="1" applyAlignment="1" applyProtection="1">
      <alignment vertical="center" wrapText="1"/>
    </xf>
    <xf numFmtId="0" fontId="57" fillId="0" borderId="59" xfId="0" applyNumberFormat="1" applyFont="1" applyFill="1" applyBorder="1" applyAlignment="1" applyProtection="1">
      <alignment vertical="top" wrapText="1"/>
    </xf>
    <xf numFmtId="0" fontId="58" fillId="0" borderId="45" xfId="0" applyNumberFormat="1" applyFont="1" applyFill="1" applyBorder="1" applyAlignment="1" applyProtection="1">
      <alignment vertical="top" wrapText="1"/>
    </xf>
    <xf numFmtId="0" fontId="59" fillId="0" borderId="0" xfId="0" applyNumberFormat="1" applyFont="1" applyFill="1" applyBorder="1" applyAlignment="1" applyProtection="1">
      <alignment horizontal="justify"/>
    </xf>
    <xf numFmtId="0" fontId="23" fillId="0" borderId="0" xfId="0" applyFont="1" applyFill="1" applyBorder="1" applyAlignment="1" applyProtection="1">
      <alignment horizontal="center"/>
      <protection locked="0"/>
    </xf>
    <xf numFmtId="0" fontId="6" fillId="0" borderId="0" xfId="16" applyNumberFormat="1" applyFont="1" applyFill="1" applyBorder="1" applyAlignment="1" applyProtection="1">
      <alignment wrapText="1"/>
    </xf>
    <xf numFmtId="0" fontId="18" fillId="0" borderId="0" xfId="16" applyNumberFormat="1" applyFill="1" applyBorder="1" applyAlignment="1" applyProtection="1">
      <alignment wrapText="1"/>
    </xf>
    <xf numFmtId="0" fontId="8" fillId="0" borderId="0" xfId="16" quotePrefix="1" applyNumberFormat="1" applyFont="1" applyFill="1" applyBorder="1" applyAlignment="1" applyProtection="1">
      <alignment horizontal="center" vertical="center" wrapText="1"/>
    </xf>
    <xf numFmtId="0" fontId="7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/>
    <xf numFmtId="0" fontId="11" fillId="0" borderId="4" xfId="16" applyNumberFormat="1" applyFont="1" applyFill="1" applyBorder="1" applyAlignment="1" applyProtection="1">
      <alignment horizontal="left" wrapText="1"/>
    </xf>
    <xf numFmtId="0" fontId="10" fillId="0" borderId="3" xfId="16" applyNumberFormat="1" applyFont="1" applyFill="1" applyBorder="1" applyAlignment="1" applyProtection="1">
      <alignment wrapText="1"/>
    </xf>
    <xf numFmtId="0" fontId="11" fillId="15" borderId="4" xfId="16" quotePrefix="1" applyNumberFormat="1" applyFont="1" applyFill="1" applyBorder="1" applyAlignment="1" applyProtection="1">
      <alignment horizontal="left" wrapText="1"/>
    </xf>
    <xf numFmtId="0" fontId="10" fillId="15" borderId="3" xfId="16" applyNumberFormat="1" applyFont="1" applyFill="1" applyBorder="1" applyAlignment="1" applyProtection="1">
      <alignment wrapText="1"/>
    </xf>
    <xf numFmtId="0" fontId="11" fillId="0" borderId="4" xfId="16" quotePrefix="1" applyNumberFormat="1" applyFont="1" applyFill="1" applyBorder="1" applyAlignment="1" applyProtection="1">
      <alignment horizontal="left" wrapText="1"/>
    </xf>
    <xf numFmtId="0" fontId="9" fillId="15" borderId="4" xfId="16" applyNumberFormat="1" applyFont="1" applyFill="1" applyBorder="1" applyAlignment="1" applyProtection="1">
      <alignment horizontal="left" wrapText="1"/>
    </xf>
    <xf numFmtId="0" fontId="9" fillId="15" borderId="3" xfId="16" applyNumberFormat="1" applyFont="1" applyFill="1" applyBorder="1" applyAlignment="1" applyProtection="1">
      <alignment horizontal="left" wrapText="1"/>
    </xf>
    <xf numFmtId="0" fontId="9" fillId="15" borderId="10" xfId="16" applyNumberFormat="1" applyFont="1" applyFill="1" applyBorder="1" applyAlignment="1" applyProtection="1">
      <alignment horizontal="left" wrapText="1"/>
    </xf>
    <xf numFmtId="0" fontId="14" fillId="0" borderId="0" xfId="16" applyNumberFormat="1" applyFont="1" applyFill="1" applyBorder="1" applyAlignment="1" applyProtection="1">
      <alignment horizontal="left"/>
    </xf>
    <xf numFmtId="0" fontId="8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>
      <alignment vertical="center" wrapText="1"/>
    </xf>
    <xf numFmtId="0" fontId="11" fillId="15" borderId="4" xfId="16" applyNumberFormat="1" applyFont="1" applyFill="1" applyBorder="1" applyAlignment="1" applyProtection="1">
      <alignment horizontal="left" wrapText="1"/>
    </xf>
    <xf numFmtId="0" fontId="12" fillId="15" borderId="3" xfId="16" applyNumberFormat="1" applyFont="1" applyFill="1" applyBorder="1" applyAlignment="1" applyProtection="1"/>
    <xf numFmtId="0" fontId="12" fillId="0" borderId="3" xfId="16" applyNumberFormat="1" applyFont="1" applyFill="1" applyBorder="1" applyAlignment="1" applyProtection="1"/>
    <xf numFmtId="0" fontId="11" fillId="0" borderId="4" xfId="16" quotePrefix="1" applyFont="1" applyFill="1" applyBorder="1" applyAlignment="1">
      <alignment horizontal="left"/>
    </xf>
    <xf numFmtId="0" fontId="12" fillId="0" borderId="3" xfId="16" applyNumberFormat="1" applyFont="1" applyFill="1" applyBorder="1" applyAlignment="1" applyProtection="1">
      <alignment wrapText="1"/>
    </xf>
    <xf numFmtId="0" fontId="11" fillId="0" borderId="4" xfId="16" quotePrefix="1" applyFont="1" applyBorder="1" applyAlignment="1">
      <alignment horizontal="left"/>
    </xf>
    <xf numFmtId="0" fontId="9" fillId="16" borderId="4" xfId="16" applyNumberFormat="1" applyFont="1" applyFill="1" applyBorder="1" applyAlignment="1" applyProtection="1">
      <alignment horizontal="left" wrapText="1"/>
    </xf>
    <xf numFmtId="0" fontId="9" fillId="16" borderId="3" xfId="16" applyNumberFormat="1" applyFont="1" applyFill="1" applyBorder="1" applyAlignment="1" applyProtection="1">
      <alignment horizontal="left" wrapText="1"/>
    </xf>
    <xf numFmtId="0" fontId="9" fillId="16" borderId="10" xfId="16" applyNumberFormat="1" applyFont="1" applyFill="1" applyBorder="1" applyAlignment="1" applyProtection="1">
      <alignment horizontal="left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49" fontId="39" fillId="11" borderId="30" xfId="0" applyNumberFormat="1" applyFont="1" applyFill="1" applyBorder="1" applyAlignment="1" applyProtection="1">
      <alignment horizontal="left" vertical="center" wrapText="1"/>
    </xf>
    <xf numFmtId="49" fontId="39" fillId="11" borderId="31" xfId="0" applyNumberFormat="1" applyFont="1" applyFill="1" applyBorder="1" applyAlignment="1" applyProtection="1">
      <alignment horizontal="left" vertical="center" wrapText="1"/>
    </xf>
    <xf numFmtId="49" fontId="39" fillId="11" borderId="32" xfId="0" applyNumberFormat="1" applyFont="1" applyFill="1" applyBorder="1" applyAlignment="1" applyProtection="1">
      <alignment horizontal="left" vertical="center" wrapText="1"/>
    </xf>
    <xf numFmtId="49" fontId="39" fillId="14" borderId="24" xfId="0" applyNumberFormat="1" applyFont="1" applyFill="1" applyBorder="1" applyAlignment="1" applyProtection="1">
      <alignment horizontal="left" vertical="center"/>
    </xf>
    <xf numFmtId="49" fontId="39" fillId="14" borderId="15" xfId="0" applyNumberFormat="1" applyFont="1" applyFill="1" applyBorder="1" applyAlignment="1" applyProtection="1">
      <alignment horizontal="left" vertical="center"/>
    </xf>
    <xf numFmtId="49" fontId="39" fillId="14" borderId="9" xfId="0" applyNumberFormat="1" applyFont="1" applyFill="1" applyBorder="1" applyAlignment="1" applyProtection="1">
      <alignment horizontal="left" vertical="center"/>
    </xf>
    <xf numFmtId="49" fontId="39" fillId="14" borderId="24" xfId="0" applyNumberFormat="1" applyFont="1" applyFill="1" applyBorder="1" applyAlignment="1" applyProtection="1">
      <alignment vertical="center"/>
    </xf>
    <xf numFmtId="49" fontId="39" fillId="14" borderId="15" xfId="0" applyNumberFormat="1" applyFont="1" applyFill="1" applyBorder="1" applyAlignment="1" applyProtection="1">
      <alignment vertical="center"/>
    </xf>
    <xf numFmtId="49" fontId="39" fillId="14" borderId="9" xfId="0" applyNumberFormat="1" applyFont="1" applyFill="1" applyBorder="1" applyAlignment="1" applyProtection="1">
      <alignment vertical="center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35" xfId="7" applyNumberFormat="1" applyFont="1" applyFill="1" applyBorder="1" applyAlignment="1" applyProtection="1">
      <alignment horizontal="left" vertical="center" wrapText="1"/>
    </xf>
    <xf numFmtId="0" fontId="49" fillId="0" borderId="37" xfId="0" applyFont="1" applyBorder="1" applyAlignment="1">
      <alignment vertical="center" wrapText="1"/>
    </xf>
    <xf numFmtId="49" fontId="47" fillId="0" borderId="36" xfId="7" quotePrefix="1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9" fontId="47" fillId="0" borderId="36" xfId="7" applyFont="1" applyFill="1" applyBorder="1" applyAlignment="1" applyProtection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164" fontId="48" fillId="2" borderId="12" xfId="7" applyNumberFormat="1" applyFont="1" applyFill="1" applyBorder="1" applyAlignment="1" applyProtection="1">
      <alignment horizontal="center" vertical="center" wrapText="1"/>
    </xf>
    <xf numFmtId="0" fontId="51" fillId="2" borderId="13" xfId="5" applyFont="1" applyFill="1" applyBorder="1" applyAlignment="1">
      <alignment horizontal="center" vertical="center" wrapText="1"/>
    </xf>
    <xf numFmtId="4" fontId="48" fillId="4" borderId="12" xfId="0" applyNumberFormat="1" applyFont="1" applyFill="1" applyBorder="1" applyAlignment="1">
      <alignment vertical="center" wrapText="1"/>
    </xf>
    <xf numFmtId="0" fontId="52" fillId="4" borderId="13" xfId="0" applyFont="1" applyFill="1" applyBorder="1" applyAlignment="1">
      <alignment vertical="center" wrapText="1"/>
    </xf>
    <xf numFmtId="49" fontId="39" fillId="14" borderId="24" xfId="0" applyNumberFormat="1" applyFont="1" applyFill="1" applyBorder="1" applyAlignment="1" applyProtection="1">
      <alignment horizontal="left" vertical="center" wrapText="1"/>
    </xf>
    <xf numFmtId="49" fontId="39" fillId="14" borderId="15" xfId="0" applyNumberFormat="1" applyFont="1" applyFill="1" applyBorder="1" applyAlignment="1" applyProtection="1">
      <alignment horizontal="left" vertical="center" wrapText="1"/>
    </xf>
    <xf numFmtId="49" fontId="39" fillId="14" borderId="9" xfId="0" applyNumberFormat="1" applyFont="1" applyFill="1" applyBorder="1" applyAlignment="1" applyProtection="1">
      <alignment horizontal="left" vertical="center" wrapText="1"/>
    </xf>
    <xf numFmtId="49" fontId="39" fillId="11" borderId="20" xfId="0" applyNumberFormat="1" applyFont="1" applyFill="1" applyBorder="1" applyAlignment="1" applyProtection="1">
      <alignment horizontal="left" wrapText="1"/>
    </xf>
    <xf numFmtId="0" fontId="39" fillId="11" borderId="8" xfId="0" applyFont="1" applyFill="1" applyBorder="1" applyAlignment="1"/>
    <xf numFmtId="49" fontId="39" fillId="14" borderId="24" xfId="0" applyNumberFormat="1" applyFont="1" applyFill="1" applyBorder="1" applyAlignment="1" applyProtection="1">
      <alignment horizontal="left" wrapText="1"/>
    </xf>
    <xf numFmtId="49" fontId="39" fillId="14" borderId="15" xfId="0" applyNumberFormat="1" applyFont="1" applyFill="1" applyBorder="1" applyAlignment="1" applyProtection="1">
      <alignment horizontal="left" wrapText="1"/>
    </xf>
    <xf numFmtId="49" fontId="39" fillId="14" borderId="9" xfId="0" applyNumberFormat="1" applyFont="1" applyFill="1" applyBorder="1" applyAlignment="1" applyProtection="1">
      <alignment horizontal="left" wrapText="1"/>
    </xf>
    <xf numFmtId="0" fontId="42" fillId="12" borderId="27" xfId="0" applyFont="1" applyFill="1" applyBorder="1" applyAlignment="1">
      <alignment horizontal="left" vertical="center"/>
    </xf>
    <xf numFmtId="0" fontId="42" fillId="12" borderId="3" xfId="0" applyFont="1" applyFill="1" applyBorder="1" applyAlignment="1">
      <alignment horizontal="left" vertical="center"/>
    </xf>
    <xf numFmtId="0" fontId="42" fillId="12" borderId="28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/>
      <protection locked="0"/>
    </xf>
    <xf numFmtId="49" fontId="39" fillId="14" borderId="24" xfId="0" applyNumberFormat="1" applyFont="1" applyFill="1" applyBorder="1" applyAlignment="1" applyProtection="1">
      <alignment horizontal="center" vertical="center"/>
    </xf>
    <xf numFmtId="49" fontId="39" fillId="14" borderId="15" xfId="0" applyNumberFormat="1" applyFont="1" applyFill="1" applyBorder="1" applyAlignment="1" applyProtection="1">
      <alignment horizontal="center" vertical="center"/>
    </xf>
    <xf numFmtId="49" fontId="39" fillId="14" borderId="9" xfId="0" applyNumberFormat="1" applyFont="1" applyFill="1" applyBorder="1" applyAlignment="1" applyProtection="1">
      <alignment horizontal="center" vertical="center"/>
    </xf>
    <xf numFmtId="0" fontId="56" fillId="0" borderId="38" xfId="0" applyNumberFormat="1" applyFont="1" applyFill="1" applyBorder="1" applyAlignment="1" applyProtection="1">
      <alignment vertical="center" wrapText="1"/>
    </xf>
    <xf numFmtId="0" fontId="56" fillId="0" borderId="40" xfId="0" applyNumberFormat="1" applyFont="1" applyFill="1" applyBorder="1" applyAlignment="1" applyProtection="1">
      <alignment vertical="center" wrapText="1"/>
    </xf>
    <xf numFmtId="0" fontId="57" fillId="0" borderId="51" xfId="0" applyNumberFormat="1" applyFont="1" applyFill="1" applyBorder="1" applyAlignment="1" applyProtection="1">
      <alignment horizontal="left" vertical="center" wrapText="1"/>
    </xf>
    <xf numFmtId="0" fontId="57" fillId="0" borderId="52" xfId="0" applyNumberFormat="1" applyFont="1" applyFill="1" applyBorder="1" applyAlignment="1" applyProtection="1">
      <alignment horizontal="left" vertical="center" wrapText="1"/>
    </xf>
    <xf numFmtId="0" fontId="58" fillId="0" borderId="49" xfId="0" applyNumberFormat="1" applyFont="1" applyFill="1" applyBorder="1" applyAlignment="1" applyProtection="1">
      <alignment vertical="center" wrapText="1"/>
    </xf>
    <xf numFmtId="0" fontId="58" fillId="0" borderId="7" xfId="0" applyNumberFormat="1" applyFont="1" applyFill="1" applyBorder="1" applyAlignment="1" applyProtection="1">
      <alignment vertical="center" wrapText="1"/>
    </xf>
    <xf numFmtId="0" fontId="58" fillId="0" borderId="50" xfId="0" applyNumberFormat="1" applyFont="1" applyFill="1" applyBorder="1" applyAlignment="1" applyProtection="1">
      <alignment vertical="center" wrapText="1"/>
    </xf>
    <xf numFmtId="0" fontId="58" fillId="0" borderId="51" xfId="0" applyNumberFormat="1" applyFont="1" applyFill="1" applyBorder="1" applyAlignment="1" applyProtection="1">
      <alignment vertical="top" wrapText="1"/>
    </xf>
    <xf numFmtId="0" fontId="58" fillId="0" borderId="52" xfId="0" applyNumberFormat="1" applyFont="1" applyFill="1" applyBorder="1" applyAlignment="1" applyProtection="1">
      <alignment vertical="top" wrapText="1"/>
    </xf>
    <xf numFmtId="0" fontId="58" fillId="0" borderId="53" xfId="0" applyNumberFormat="1" applyFont="1" applyFill="1" applyBorder="1" applyAlignment="1" applyProtection="1">
      <alignment vertical="top" wrapText="1"/>
    </xf>
    <xf numFmtId="0" fontId="58" fillId="0" borderId="54" xfId="0" applyNumberFormat="1" applyFont="1" applyFill="1" applyBorder="1" applyAlignment="1" applyProtection="1">
      <alignment vertical="top" wrapText="1"/>
    </xf>
    <xf numFmtId="0" fontId="58" fillId="0" borderId="0" xfId="0" applyNumberFormat="1" applyFont="1" applyFill="1" applyBorder="1" applyAlignment="1" applyProtection="1">
      <alignment vertical="top" wrapText="1"/>
    </xf>
    <xf numFmtId="0" fontId="58" fillId="0" borderId="44" xfId="0" applyNumberFormat="1" applyFont="1" applyFill="1" applyBorder="1" applyAlignment="1" applyProtection="1">
      <alignment vertical="top" wrapText="1"/>
    </xf>
    <xf numFmtId="0" fontId="58" fillId="0" borderId="0" xfId="0" applyNumberFormat="1" applyFont="1" applyFill="1" applyBorder="1" applyAlignment="1" applyProtection="1">
      <alignment horizontal="left" vertical="center" wrapText="1"/>
    </xf>
    <xf numFmtId="0" fontId="58" fillId="0" borderId="6" xfId="0" applyNumberFormat="1" applyFont="1" applyFill="1" applyBorder="1" applyAlignment="1" applyProtection="1">
      <alignment horizontal="left" vertical="center" wrapText="1"/>
    </xf>
    <xf numFmtId="0" fontId="58" fillId="0" borderId="39" xfId="0" applyNumberFormat="1" applyFont="1" applyFill="1" applyBorder="1" applyAlignment="1" applyProtection="1">
      <alignment vertical="center" wrapText="1"/>
    </xf>
    <xf numFmtId="0" fontId="58" fillId="0" borderId="41" xfId="0" applyNumberFormat="1" applyFont="1" applyFill="1" applyBorder="1" applyAlignment="1" applyProtection="1">
      <alignment vertical="center" wrapText="1"/>
    </xf>
    <xf numFmtId="0" fontId="57" fillId="0" borderId="42" xfId="0" applyNumberFormat="1" applyFont="1" applyFill="1" applyBorder="1" applyAlignment="1" applyProtection="1">
      <alignment vertical="center" wrapText="1"/>
    </xf>
    <xf numFmtId="0" fontId="57" fillId="0" borderId="43" xfId="0" applyNumberFormat="1" applyFont="1" applyFill="1" applyBorder="1" applyAlignment="1" applyProtection="1">
      <alignment vertical="center" wrapText="1"/>
    </xf>
    <xf numFmtId="0" fontId="58" fillId="0" borderId="44" xfId="0" applyNumberFormat="1" applyFont="1" applyFill="1" applyBorder="1" applyAlignment="1" applyProtection="1">
      <alignment vertical="center" wrapText="1"/>
    </xf>
    <xf numFmtId="0" fontId="58" fillId="0" borderId="45" xfId="0" applyNumberFormat="1" applyFont="1" applyFill="1" applyBorder="1" applyAlignment="1" applyProtection="1">
      <alignment vertical="center" wrapText="1"/>
    </xf>
    <xf numFmtId="0" fontId="58" fillId="0" borderId="34" xfId="0" applyNumberFormat="1" applyFont="1" applyFill="1" applyBorder="1" applyAlignment="1" applyProtection="1">
      <alignment vertical="center" wrapText="1"/>
    </xf>
    <xf numFmtId="0" fontId="58" fillId="0" borderId="46" xfId="0" applyNumberFormat="1" applyFont="1" applyFill="1" applyBorder="1" applyAlignment="1" applyProtection="1">
      <alignment vertical="center" wrapText="1"/>
    </xf>
    <xf numFmtId="0" fontId="57" fillId="0" borderId="68" xfId="0" applyNumberFormat="1" applyFont="1" applyFill="1" applyBorder="1" applyAlignment="1" applyProtection="1">
      <alignment horizontal="left" vertical="center" wrapText="1"/>
    </xf>
    <xf numFmtId="0" fontId="57" fillId="0" borderId="6" xfId="0" applyNumberFormat="1" applyFont="1" applyFill="1" applyBorder="1" applyAlignment="1" applyProtection="1">
      <alignment horizontal="left" vertical="center" wrapText="1"/>
    </xf>
    <xf numFmtId="0" fontId="58" fillId="0" borderId="69" xfId="0" applyNumberFormat="1" applyFont="1" applyFill="1" applyBorder="1" applyAlignment="1" applyProtection="1">
      <alignment horizontal="left" vertical="center" wrapText="1"/>
    </xf>
    <xf numFmtId="0" fontId="58" fillId="0" borderId="36" xfId="0" applyNumberFormat="1" applyFont="1" applyFill="1" applyBorder="1" applyAlignment="1" applyProtection="1">
      <alignment horizontal="left" vertical="center" wrapText="1"/>
    </xf>
    <xf numFmtId="0" fontId="58" fillId="0" borderId="70" xfId="0" applyNumberFormat="1" applyFont="1" applyFill="1" applyBorder="1" applyAlignment="1" applyProtection="1">
      <alignment horizontal="left" vertical="center" wrapText="1"/>
    </xf>
    <xf numFmtId="0" fontId="58" fillId="0" borderId="68" xfId="0" applyNumberFormat="1" applyFont="1" applyFill="1" applyBorder="1" applyAlignment="1" applyProtection="1">
      <alignment horizontal="left" vertical="center" wrapText="1"/>
    </xf>
    <xf numFmtId="0" fontId="58" fillId="0" borderId="45" xfId="0" applyNumberFormat="1" applyFont="1" applyFill="1" applyBorder="1" applyAlignment="1" applyProtection="1">
      <alignment horizontal="left" vertical="center" wrapText="1"/>
    </xf>
    <xf numFmtId="0" fontId="58" fillId="0" borderId="51" xfId="0" applyNumberFormat="1" applyFont="1" applyFill="1" applyBorder="1" applyAlignment="1" applyProtection="1">
      <alignment horizontal="left" vertical="center" wrapText="1"/>
    </xf>
    <xf numFmtId="0" fontId="58" fillId="0" borderId="52" xfId="0" applyNumberFormat="1" applyFont="1" applyFill="1" applyBorder="1" applyAlignment="1" applyProtection="1">
      <alignment horizontal="left" vertical="center" wrapText="1"/>
    </xf>
    <xf numFmtId="0" fontId="58" fillId="0" borderId="53" xfId="0" applyNumberFormat="1" applyFont="1" applyFill="1" applyBorder="1" applyAlignment="1" applyProtection="1">
      <alignment horizontal="left" vertical="center" wrapText="1"/>
    </xf>
    <xf numFmtId="0" fontId="58" fillId="0" borderId="54" xfId="0" applyNumberFormat="1" applyFont="1" applyFill="1" applyBorder="1" applyAlignment="1" applyProtection="1">
      <alignment horizontal="left" vertical="center" wrapText="1"/>
    </xf>
    <xf numFmtId="0" fontId="58" fillId="0" borderId="44" xfId="0" applyNumberFormat="1" applyFont="1" applyFill="1" applyBorder="1" applyAlignment="1" applyProtection="1">
      <alignment horizontal="left" vertical="center" wrapText="1"/>
    </xf>
    <xf numFmtId="0" fontId="58" fillId="0" borderId="51" xfId="0" applyNumberFormat="1" applyFont="1" applyFill="1" applyBorder="1" applyAlignment="1" applyProtection="1">
      <alignment horizontal="left" vertical="top" wrapText="1"/>
    </xf>
    <xf numFmtId="0" fontId="58" fillId="0" borderId="52" xfId="0" applyNumberFormat="1" applyFont="1" applyFill="1" applyBorder="1" applyAlignment="1" applyProtection="1">
      <alignment horizontal="left" vertical="top" wrapText="1"/>
    </xf>
    <xf numFmtId="0" fontId="58" fillId="0" borderId="53" xfId="0" applyNumberFormat="1" applyFont="1" applyFill="1" applyBorder="1" applyAlignment="1" applyProtection="1">
      <alignment horizontal="left" vertical="top" wrapText="1"/>
    </xf>
    <xf numFmtId="0" fontId="58" fillId="0" borderId="68" xfId="0" applyNumberFormat="1" applyFont="1" applyFill="1" applyBorder="1" applyAlignment="1" applyProtection="1">
      <alignment horizontal="left" vertical="top" wrapText="1"/>
    </xf>
    <xf numFmtId="0" fontId="58" fillId="0" borderId="6" xfId="0" applyNumberFormat="1" applyFont="1" applyFill="1" applyBorder="1" applyAlignment="1" applyProtection="1">
      <alignment horizontal="left" vertical="top" wrapText="1"/>
    </xf>
    <xf numFmtId="0" fontId="58" fillId="0" borderId="45" xfId="0" applyNumberFormat="1" applyFont="1" applyFill="1" applyBorder="1" applyAlignment="1" applyProtection="1">
      <alignment horizontal="left" vertical="top" wrapText="1"/>
    </xf>
  </cellXfs>
  <cellStyles count="59"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 2" xfId="1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" xfId="0" builtinId="0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3 3" xfId="17"/>
    <cellStyle name="Normal 4" xfId="7"/>
    <cellStyle name="Normal 5" xfId="8"/>
    <cellStyle name="Normal 6" xfId="9"/>
    <cellStyle name="Normal 7" xfId="14"/>
    <cellStyle name="Normal 8" xfId="16"/>
    <cellStyle name="Normal_Podaci" xfId="10"/>
    <cellStyle name="Normalno 2" xfId="11"/>
    <cellStyle name="Normalno 2 2" xfId="12"/>
    <cellStyle name="Note" xfId="54"/>
    <cellStyle name="Obično_List7" xfId="13"/>
    <cellStyle name="Output" xfId="55"/>
    <cellStyle name="Title" xfId="56"/>
    <cellStyle name="Total" xfId="57"/>
    <cellStyle name="Warning Text" xfId="58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Normal="100" zoomScaleSheetLayoutView="100" workbookViewId="0">
      <selection activeCell="F7" sqref="F7"/>
    </sheetView>
  </sheetViews>
  <sheetFormatPr defaultColWidth="11.42578125" defaultRowHeight="12.75" x14ac:dyDescent="0.2"/>
  <cols>
    <col min="1" max="2" width="4.28515625" style="164" customWidth="1"/>
    <col min="3" max="3" width="5.5703125" style="164" customWidth="1"/>
    <col min="4" max="4" width="5.28515625" style="191" customWidth="1"/>
    <col min="5" max="5" width="44.7109375" style="164" customWidth="1"/>
    <col min="6" max="8" width="19.42578125" style="164" customWidth="1"/>
    <col min="9" max="9" width="11.42578125" style="164"/>
    <col min="10" max="10" width="16.28515625" style="164" bestFit="1" customWidth="1"/>
    <col min="11" max="11" width="21.7109375" style="164" bestFit="1" customWidth="1"/>
    <col min="12" max="16384" width="11.42578125" style="164"/>
  </cols>
  <sheetData>
    <row r="2" spans="1:10" ht="15" x14ac:dyDescent="0.25">
      <c r="A2" s="254"/>
      <c r="B2" s="254"/>
      <c r="C2" s="254"/>
      <c r="D2" s="254"/>
      <c r="E2" s="254"/>
      <c r="F2" s="254"/>
      <c r="G2" s="254"/>
      <c r="H2" s="254"/>
    </row>
    <row r="3" spans="1:10" ht="48" customHeight="1" x14ac:dyDescent="0.2">
      <c r="A3" s="255" t="s">
        <v>473</v>
      </c>
      <c r="B3" s="255"/>
      <c r="C3" s="255"/>
      <c r="D3" s="255"/>
      <c r="E3" s="255"/>
      <c r="F3" s="255"/>
      <c r="G3" s="255"/>
      <c r="H3" s="255"/>
    </row>
    <row r="4" spans="1:10" s="165" customFormat="1" ht="26.25" customHeight="1" x14ac:dyDescent="0.2">
      <c r="A4" s="255" t="s">
        <v>14</v>
      </c>
      <c r="B4" s="255"/>
      <c r="C4" s="255"/>
      <c r="D4" s="255"/>
      <c r="E4" s="255"/>
      <c r="F4" s="255"/>
      <c r="G4" s="256"/>
      <c r="H4" s="256"/>
    </row>
    <row r="5" spans="1:10" ht="15.75" customHeight="1" x14ac:dyDescent="0.25">
      <c r="A5" s="166"/>
      <c r="B5" s="167"/>
      <c r="C5" s="167"/>
      <c r="D5" s="167"/>
      <c r="E5" s="167"/>
    </row>
    <row r="6" spans="1:10" ht="27.75" customHeight="1" x14ac:dyDescent="0.25">
      <c r="A6" s="168"/>
      <c r="B6" s="169"/>
      <c r="C6" s="169"/>
      <c r="D6" s="170"/>
      <c r="E6" s="171"/>
      <c r="F6" s="172" t="s">
        <v>396</v>
      </c>
      <c r="G6" s="172" t="s">
        <v>397</v>
      </c>
      <c r="H6" s="173" t="s">
        <v>398</v>
      </c>
      <c r="I6" s="174"/>
    </row>
    <row r="7" spans="1:10" ht="27.75" customHeight="1" x14ac:dyDescent="0.25">
      <c r="A7" s="257" t="s">
        <v>13</v>
      </c>
      <c r="B7" s="249"/>
      <c r="C7" s="249"/>
      <c r="D7" s="249"/>
      <c r="E7" s="258"/>
      <c r="F7" s="175">
        <f>+F8+F9</f>
        <v>8770900</v>
      </c>
      <c r="G7" s="175">
        <f>G8+G9</f>
        <v>8898955.1400000006</v>
      </c>
      <c r="H7" s="175">
        <f>+H8+H9</f>
        <v>9027100</v>
      </c>
      <c r="I7" s="176"/>
    </row>
    <row r="8" spans="1:10" ht="22.5" customHeight="1" x14ac:dyDescent="0.25">
      <c r="A8" s="246" t="s">
        <v>12</v>
      </c>
      <c r="B8" s="247"/>
      <c r="C8" s="247"/>
      <c r="D8" s="247"/>
      <c r="E8" s="259"/>
      <c r="F8" s="177">
        <v>8770900</v>
      </c>
      <c r="G8" s="177">
        <v>8898955.1400000006</v>
      </c>
      <c r="H8" s="177">
        <v>9027100</v>
      </c>
    </row>
    <row r="9" spans="1:10" ht="22.5" customHeight="1" x14ac:dyDescent="0.25">
      <c r="A9" s="260" t="s">
        <v>11</v>
      </c>
      <c r="B9" s="259"/>
      <c r="C9" s="259"/>
      <c r="D9" s="259"/>
      <c r="E9" s="259"/>
      <c r="F9" s="177"/>
      <c r="G9" s="177"/>
      <c r="H9" s="177"/>
    </row>
    <row r="10" spans="1:10" ht="22.5" customHeight="1" x14ac:dyDescent="0.25">
      <c r="A10" s="178" t="s">
        <v>10</v>
      </c>
      <c r="B10" s="179"/>
      <c r="C10" s="179"/>
      <c r="D10" s="179"/>
      <c r="E10" s="179"/>
      <c r="F10" s="175">
        <v>8730900</v>
      </c>
      <c r="G10" s="175">
        <v>8858955</v>
      </c>
      <c r="H10" s="175">
        <v>8987100</v>
      </c>
    </row>
    <row r="11" spans="1:10" ht="22.5" customHeight="1" x14ac:dyDescent="0.25">
      <c r="A11" s="250" t="s">
        <v>9</v>
      </c>
      <c r="B11" s="247"/>
      <c r="C11" s="247"/>
      <c r="D11" s="247"/>
      <c r="E11" s="261"/>
      <c r="F11" s="177">
        <v>8766900</v>
      </c>
      <c r="G11" s="177">
        <v>8858955</v>
      </c>
      <c r="H11" s="180">
        <v>8987100</v>
      </c>
      <c r="I11" s="181"/>
      <c r="J11" s="181"/>
    </row>
    <row r="12" spans="1:10" ht="22.5" customHeight="1" x14ac:dyDescent="0.25">
      <c r="A12" s="262" t="s">
        <v>8</v>
      </c>
      <c r="B12" s="259"/>
      <c r="C12" s="259"/>
      <c r="D12" s="259"/>
      <c r="E12" s="259"/>
      <c r="F12" s="182">
        <v>40000</v>
      </c>
      <c r="G12" s="182">
        <v>40000</v>
      </c>
      <c r="H12" s="180">
        <v>40000</v>
      </c>
      <c r="I12" s="181"/>
      <c r="J12" s="181"/>
    </row>
    <row r="13" spans="1:10" ht="22.5" customHeight="1" x14ac:dyDescent="0.25">
      <c r="A13" s="248" t="s">
        <v>7</v>
      </c>
      <c r="B13" s="249"/>
      <c r="C13" s="249"/>
      <c r="D13" s="249"/>
      <c r="E13" s="249"/>
      <c r="F13" s="183">
        <f>+F7-F10</f>
        <v>40000</v>
      </c>
      <c r="G13" s="183">
        <f>+G7-G10</f>
        <v>40000.140000000596</v>
      </c>
      <c r="H13" s="183">
        <f>+H7-H10</f>
        <v>40000</v>
      </c>
      <c r="J13" s="181"/>
    </row>
    <row r="14" spans="1:10" ht="25.5" customHeight="1" x14ac:dyDescent="0.2">
      <c r="A14" s="255"/>
      <c r="B14" s="244"/>
      <c r="C14" s="244"/>
      <c r="D14" s="244"/>
      <c r="E14" s="244"/>
      <c r="F14" s="245"/>
      <c r="G14" s="245"/>
      <c r="H14" s="245"/>
    </row>
    <row r="15" spans="1:10" ht="27.75" customHeight="1" x14ac:dyDescent="0.25">
      <c r="A15" s="168"/>
      <c r="B15" s="169"/>
      <c r="C15" s="169"/>
      <c r="D15" s="170"/>
      <c r="E15" s="171"/>
      <c r="F15" s="172" t="s">
        <v>396</v>
      </c>
      <c r="G15" s="172" t="s">
        <v>397</v>
      </c>
      <c r="H15" s="173" t="s">
        <v>398</v>
      </c>
      <c r="J15" s="181"/>
    </row>
    <row r="16" spans="1:10" ht="30.75" customHeight="1" x14ac:dyDescent="0.25">
      <c r="A16" s="263" t="s">
        <v>6</v>
      </c>
      <c r="B16" s="264"/>
      <c r="C16" s="264"/>
      <c r="D16" s="264"/>
      <c r="E16" s="265"/>
      <c r="F16" s="184"/>
      <c r="G16" s="184"/>
      <c r="H16" s="185"/>
      <c r="J16" s="181"/>
    </row>
    <row r="17" spans="1:11" ht="34.5" customHeight="1" x14ac:dyDescent="0.25">
      <c r="A17" s="251" t="s">
        <v>5</v>
      </c>
      <c r="B17" s="252"/>
      <c r="C17" s="252"/>
      <c r="D17" s="252"/>
      <c r="E17" s="253"/>
      <c r="F17" s="186"/>
      <c r="G17" s="186"/>
      <c r="H17" s="183"/>
      <c r="J17" s="181"/>
    </row>
    <row r="18" spans="1:11" s="187" customFormat="1" ht="25.5" customHeight="1" x14ac:dyDescent="0.25">
      <c r="A18" s="243"/>
      <c r="B18" s="244"/>
      <c r="C18" s="244"/>
      <c r="D18" s="244"/>
      <c r="E18" s="244"/>
      <c r="F18" s="245"/>
      <c r="G18" s="245"/>
      <c r="H18" s="245"/>
      <c r="J18" s="188"/>
    </row>
    <row r="19" spans="1:11" s="187" customFormat="1" ht="27.75" customHeight="1" x14ac:dyDescent="0.25">
      <c r="A19" s="168"/>
      <c r="B19" s="169"/>
      <c r="C19" s="169"/>
      <c r="D19" s="170"/>
      <c r="E19" s="171"/>
      <c r="F19" s="172" t="s">
        <v>396</v>
      </c>
      <c r="G19" s="172" t="s">
        <v>397</v>
      </c>
      <c r="H19" s="173" t="s">
        <v>398</v>
      </c>
      <c r="J19" s="188"/>
      <c r="K19" s="188"/>
    </row>
    <row r="20" spans="1:11" s="187" customFormat="1" ht="22.5" customHeight="1" x14ac:dyDescent="0.25">
      <c r="A20" s="246" t="s">
        <v>4</v>
      </c>
      <c r="B20" s="247"/>
      <c r="C20" s="247"/>
      <c r="D20" s="247"/>
      <c r="E20" s="247"/>
      <c r="F20" s="182"/>
      <c r="G20" s="182"/>
      <c r="H20" s="182"/>
      <c r="J20" s="188"/>
    </row>
    <row r="21" spans="1:11" s="187" customFormat="1" ht="33.75" customHeight="1" x14ac:dyDescent="0.25">
      <c r="A21" s="246" t="s">
        <v>3</v>
      </c>
      <c r="B21" s="247"/>
      <c r="C21" s="247"/>
      <c r="D21" s="247"/>
      <c r="E21" s="247"/>
      <c r="F21" s="182"/>
      <c r="G21" s="182"/>
      <c r="H21" s="182"/>
    </row>
    <row r="22" spans="1:11" s="187" customFormat="1" ht="22.5" customHeight="1" x14ac:dyDescent="0.25">
      <c r="A22" s="248" t="s">
        <v>2</v>
      </c>
      <c r="B22" s="249"/>
      <c r="C22" s="249"/>
      <c r="D22" s="249"/>
      <c r="E22" s="249"/>
      <c r="F22" s="175">
        <f>F20-F21</f>
        <v>0</v>
      </c>
      <c r="G22" s="175">
        <f>G20-G21</f>
        <v>0</v>
      </c>
      <c r="H22" s="175">
        <f>H20-H21</f>
        <v>0</v>
      </c>
      <c r="J22" s="189"/>
      <c r="K22" s="188"/>
    </row>
    <row r="23" spans="1:11" s="187" customFormat="1" ht="25.5" customHeight="1" x14ac:dyDescent="0.25">
      <c r="A23" s="243"/>
      <c r="B23" s="244"/>
      <c r="C23" s="244"/>
      <c r="D23" s="244"/>
      <c r="E23" s="244"/>
      <c r="F23" s="245"/>
      <c r="G23" s="245"/>
      <c r="H23" s="245"/>
    </row>
    <row r="24" spans="1:11" s="187" customFormat="1" ht="22.5" customHeight="1" x14ac:dyDescent="0.25">
      <c r="A24" s="250" t="s">
        <v>1</v>
      </c>
      <c r="B24" s="247"/>
      <c r="C24" s="247"/>
      <c r="D24" s="247"/>
      <c r="E24" s="247"/>
      <c r="F24" s="182"/>
      <c r="G24" s="182"/>
      <c r="H24" s="182"/>
    </row>
    <row r="25" spans="1:11" s="187" customFormat="1" ht="18" customHeight="1" x14ac:dyDescent="0.25">
      <c r="A25" s="190"/>
      <c r="B25" s="167"/>
      <c r="C25" s="167"/>
      <c r="D25" s="167"/>
      <c r="E25" s="167"/>
    </row>
    <row r="26" spans="1:11" ht="42" customHeight="1" x14ac:dyDescent="0.25">
      <c r="A26" s="241" t="s">
        <v>0</v>
      </c>
      <c r="B26" s="242"/>
      <c r="C26" s="242"/>
      <c r="D26" s="242"/>
      <c r="E26" s="242"/>
      <c r="F26" s="242"/>
      <c r="G26" s="242"/>
      <c r="H26" s="242"/>
    </row>
    <row r="27" spans="1:11" x14ac:dyDescent="0.2">
      <c r="E27" s="192"/>
    </row>
    <row r="31" spans="1:11" x14ac:dyDescent="0.2">
      <c r="F31" s="181"/>
      <c r="G31" s="181"/>
      <c r="H31" s="181"/>
    </row>
    <row r="32" spans="1:11" x14ac:dyDescent="0.2">
      <c r="F32" s="181"/>
      <c r="G32" s="181"/>
      <c r="H32" s="181"/>
    </row>
    <row r="33" spans="5:8" x14ac:dyDescent="0.2">
      <c r="E33" s="193"/>
      <c r="F33" s="194"/>
      <c r="G33" s="194"/>
      <c r="H33" s="194"/>
    </row>
    <row r="34" spans="5:8" x14ac:dyDescent="0.2">
      <c r="E34" s="193"/>
      <c r="F34" s="181"/>
      <c r="G34" s="181"/>
      <c r="H34" s="181"/>
    </row>
    <row r="35" spans="5:8" x14ac:dyDescent="0.2">
      <c r="E35" s="193"/>
      <c r="F35" s="181"/>
      <c r="G35" s="181"/>
      <c r="H35" s="181"/>
    </row>
    <row r="36" spans="5:8" x14ac:dyDescent="0.2">
      <c r="E36" s="193"/>
      <c r="F36" s="181"/>
      <c r="G36" s="181"/>
      <c r="H36" s="181"/>
    </row>
    <row r="37" spans="5:8" x14ac:dyDescent="0.2">
      <c r="E37" s="193"/>
      <c r="F37" s="181"/>
      <c r="G37" s="181"/>
      <c r="H37" s="181"/>
    </row>
    <row r="38" spans="5:8" x14ac:dyDescent="0.2">
      <c r="E38" s="193"/>
    </row>
    <row r="43" spans="5:8" x14ac:dyDescent="0.2">
      <c r="F43" s="181"/>
    </row>
    <row r="44" spans="5:8" x14ac:dyDescent="0.2">
      <c r="F44" s="181"/>
    </row>
    <row r="45" spans="5:8" x14ac:dyDescent="0.2">
      <c r="F45" s="181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topLeftCell="A55" zoomScaleNormal="100" zoomScaleSheetLayoutView="100" workbookViewId="0">
      <selection activeCell="E32" sqref="E32"/>
    </sheetView>
  </sheetViews>
  <sheetFormatPr defaultRowHeight="12.75" x14ac:dyDescent="0.2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 x14ac:dyDescent="0.2">
      <c r="B1" s="2"/>
      <c r="C1" s="3"/>
      <c r="D1" s="3"/>
      <c r="E1" s="4"/>
      <c r="F1" s="4"/>
      <c r="G1" s="4" t="s">
        <v>15</v>
      </c>
    </row>
    <row r="2" spans="1:7" x14ac:dyDescent="0.2">
      <c r="B2" s="6" t="s">
        <v>430</v>
      </c>
      <c r="C2" s="3"/>
      <c r="D2" s="3"/>
      <c r="E2" s="7"/>
      <c r="F2" s="7"/>
      <c r="G2" s="7"/>
    </row>
    <row r="3" spans="1:7" x14ac:dyDescent="0.2">
      <c r="B3" s="3"/>
      <c r="C3" s="3"/>
      <c r="D3" s="3"/>
      <c r="E3" s="7"/>
      <c r="F3" s="7"/>
      <c r="G3" s="7"/>
    </row>
    <row r="4" spans="1:7" ht="15.75" x14ac:dyDescent="0.25">
      <c r="B4" s="268" t="s">
        <v>399</v>
      </c>
      <c r="C4" s="268"/>
      <c r="D4" s="268"/>
      <c r="E4" s="268"/>
      <c r="F4" s="268"/>
      <c r="G4" s="269"/>
    </row>
    <row r="5" spans="1:7" ht="15.75" x14ac:dyDescent="0.25">
      <c r="B5" s="268"/>
      <c r="C5" s="268"/>
      <c r="D5" s="268"/>
      <c r="E5" s="268"/>
      <c r="F5" s="268"/>
      <c r="G5" s="269"/>
    </row>
    <row r="6" spans="1:7" ht="20.45" customHeight="1" x14ac:dyDescent="0.2">
      <c r="B6" s="270" t="s">
        <v>16</v>
      </c>
      <c r="C6" s="271"/>
      <c r="D6" s="271"/>
      <c r="E6" s="271"/>
      <c r="F6" s="271"/>
      <c r="G6" s="271"/>
    </row>
    <row r="7" spans="1:7" ht="38.25" x14ac:dyDescent="0.2">
      <c r="B7" s="8" t="s">
        <v>17</v>
      </c>
      <c r="C7" s="8" t="s">
        <v>18</v>
      </c>
      <c r="D7" s="163" t="s">
        <v>395</v>
      </c>
      <c r="E7" s="8" t="s">
        <v>19</v>
      </c>
      <c r="F7" s="8" t="s">
        <v>20</v>
      </c>
      <c r="G7" s="8" t="s">
        <v>400</v>
      </c>
    </row>
    <row r="8" spans="1:7" ht="24" customHeight="1" x14ac:dyDescent="0.2">
      <c r="B8" s="161">
        <v>6</v>
      </c>
      <c r="C8" s="9" t="s">
        <v>21</v>
      </c>
      <c r="D8" s="9"/>
      <c r="E8" s="10">
        <f>E9+E33+E62+E72+E82+E79</f>
        <v>7263100</v>
      </c>
      <c r="F8" s="10">
        <f>F9+F33+F62+F72+F82+F79</f>
        <v>7371745</v>
      </c>
      <c r="G8" s="10">
        <f>G9+G33+G62+G72+G82+G79</f>
        <v>7476983</v>
      </c>
    </row>
    <row r="9" spans="1:7" ht="24" customHeight="1" x14ac:dyDescent="0.2">
      <c r="A9" s="11" t="s">
        <v>22</v>
      </c>
      <c r="B9" s="161">
        <v>63</v>
      </c>
      <c r="C9" s="9" t="s">
        <v>23</v>
      </c>
      <c r="D9" s="9"/>
      <c r="E9" s="10">
        <f>E10+E13+E18+E21+E24+E27+E30</f>
        <v>6826100</v>
      </c>
      <c r="F9" s="10">
        <f>F10+F13+F18+F21+F24+F27+F30</f>
        <v>6934745</v>
      </c>
      <c r="G9" s="10">
        <f>G10+G13+G18+G21+G24+G27+G30</f>
        <v>7037983</v>
      </c>
    </row>
    <row r="10" spans="1:7" ht="24" customHeight="1" x14ac:dyDescent="0.2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 x14ac:dyDescent="0.2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 x14ac:dyDescent="0.2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 x14ac:dyDescent="0.2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 x14ac:dyDescent="0.2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 x14ac:dyDescent="0.2">
      <c r="B16" s="12">
        <v>6323</v>
      </c>
      <c r="C16" s="13" t="s">
        <v>30</v>
      </c>
      <c r="D16" s="13" t="s">
        <v>401</v>
      </c>
      <c r="E16" s="14"/>
      <c r="F16" s="14"/>
      <c r="G16" s="14"/>
    </row>
    <row r="17" spans="2:7" ht="24" customHeight="1" x14ac:dyDescent="0.2">
      <c r="B17" s="12">
        <v>6324</v>
      </c>
      <c r="C17" s="13" t="s">
        <v>31</v>
      </c>
      <c r="D17" s="13" t="s">
        <v>401</v>
      </c>
      <c r="E17" s="14"/>
      <c r="F17" s="14"/>
      <c r="G17" s="14"/>
    </row>
    <row r="18" spans="2:7" ht="24" customHeight="1" x14ac:dyDescent="0.2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 x14ac:dyDescent="0.2">
      <c r="B19" s="12">
        <v>6331</v>
      </c>
      <c r="C19" s="13" t="s">
        <v>33</v>
      </c>
      <c r="D19" s="13" t="s">
        <v>402</v>
      </c>
      <c r="E19" s="14"/>
      <c r="F19" s="14"/>
      <c r="G19" s="14"/>
    </row>
    <row r="20" spans="2:7" ht="24" customHeight="1" x14ac:dyDescent="0.2">
      <c r="B20" s="12">
        <v>6332</v>
      </c>
      <c r="C20" s="13" t="s">
        <v>34</v>
      </c>
      <c r="D20" s="13" t="s">
        <v>402</v>
      </c>
      <c r="E20" s="14"/>
      <c r="F20" s="14"/>
      <c r="G20" s="14"/>
    </row>
    <row r="21" spans="2:7" ht="24" customHeight="1" x14ac:dyDescent="0.2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 x14ac:dyDescent="0.2">
      <c r="B22" s="12">
        <v>6341</v>
      </c>
      <c r="C22" s="13" t="s">
        <v>36</v>
      </c>
      <c r="D22" s="13" t="s">
        <v>402</v>
      </c>
      <c r="E22" s="14"/>
      <c r="F22" s="14"/>
      <c r="G22" s="14"/>
    </row>
    <row r="23" spans="2:7" ht="24" customHeight="1" x14ac:dyDescent="0.2">
      <c r="B23" s="12">
        <v>6342</v>
      </c>
      <c r="C23" s="13" t="s">
        <v>37</v>
      </c>
      <c r="D23" s="13" t="s">
        <v>402</v>
      </c>
      <c r="E23" s="14"/>
      <c r="F23" s="14"/>
      <c r="G23" s="14"/>
    </row>
    <row r="24" spans="2:7" ht="24" customHeight="1" x14ac:dyDescent="0.2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">
      <c r="B25" s="12">
        <v>6351</v>
      </c>
      <c r="C25" s="13" t="s">
        <v>39</v>
      </c>
      <c r="D25" s="13" t="s">
        <v>402</v>
      </c>
      <c r="E25" s="14"/>
      <c r="F25" s="14"/>
      <c r="G25" s="14"/>
    </row>
    <row r="26" spans="2:7" ht="24" customHeight="1" x14ac:dyDescent="0.2">
      <c r="B26" s="12">
        <v>6352</v>
      </c>
      <c r="C26" s="13" t="s">
        <v>40</v>
      </c>
      <c r="D26" s="13" t="s">
        <v>402</v>
      </c>
      <c r="E26" s="14"/>
      <c r="F26" s="14"/>
      <c r="G26" s="14"/>
    </row>
    <row r="27" spans="2:7" ht="24" customHeight="1" x14ac:dyDescent="0.2">
      <c r="B27" s="161" t="s">
        <v>41</v>
      </c>
      <c r="C27" s="15" t="s">
        <v>42</v>
      </c>
      <c r="D27" s="15"/>
      <c r="E27" s="10">
        <f>SUM(E28:E29)</f>
        <v>6826100</v>
      </c>
      <c r="F27" s="10">
        <f>SUM(F28:F29)</f>
        <v>6934745</v>
      </c>
      <c r="G27" s="10">
        <f>SUM(G28:G29)</f>
        <v>7037983</v>
      </c>
    </row>
    <row r="28" spans="2:7" ht="24" customHeight="1" x14ac:dyDescent="0.2">
      <c r="B28" s="12" t="s">
        <v>43</v>
      </c>
      <c r="C28" s="13" t="s">
        <v>44</v>
      </c>
      <c r="D28" s="13" t="s">
        <v>402</v>
      </c>
      <c r="E28" s="14">
        <v>6826100</v>
      </c>
      <c r="F28" s="14">
        <v>6934745</v>
      </c>
      <c r="G28" s="14">
        <v>7037983</v>
      </c>
    </row>
    <row r="29" spans="2:7" ht="24" customHeight="1" x14ac:dyDescent="0.2">
      <c r="B29" s="12" t="s">
        <v>45</v>
      </c>
      <c r="C29" s="13" t="s">
        <v>46</v>
      </c>
      <c r="D29" s="13" t="s">
        <v>402</v>
      </c>
      <c r="E29" s="14"/>
      <c r="F29" s="14"/>
      <c r="G29" s="14"/>
    </row>
    <row r="30" spans="2:7" ht="24" customHeight="1" x14ac:dyDescent="0.2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">
      <c r="B31" s="12" t="s">
        <v>49</v>
      </c>
      <c r="C31" s="13" t="s">
        <v>50</v>
      </c>
      <c r="D31" s="13" t="s">
        <v>403</v>
      </c>
      <c r="E31" s="14"/>
      <c r="F31" s="14"/>
      <c r="G31" s="14"/>
    </row>
    <row r="32" spans="2:7" ht="24" customHeight="1" x14ac:dyDescent="0.2">
      <c r="B32" s="12" t="s">
        <v>51</v>
      </c>
      <c r="C32" s="13" t="s">
        <v>52</v>
      </c>
      <c r="D32" s="13" t="s">
        <v>403</v>
      </c>
      <c r="E32" s="14"/>
      <c r="F32" s="14"/>
      <c r="G32" s="14"/>
    </row>
    <row r="33" spans="1:7" ht="24" customHeight="1" x14ac:dyDescent="0.2">
      <c r="A33" s="11" t="s">
        <v>53</v>
      </c>
      <c r="B33" s="161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 x14ac:dyDescent="0.2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 x14ac:dyDescent="0.2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 x14ac:dyDescent="0.2">
      <c r="B36" s="12">
        <v>6413</v>
      </c>
      <c r="C36" s="13" t="s">
        <v>57</v>
      </c>
      <c r="D36" s="13" t="s">
        <v>244</v>
      </c>
      <c r="E36" s="14"/>
      <c r="F36" s="14"/>
      <c r="G36" s="14"/>
    </row>
    <row r="37" spans="1:7" ht="24" customHeight="1" x14ac:dyDescent="0.2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 x14ac:dyDescent="0.2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 x14ac:dyDescent="0.2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 x14ac:dyDescent="0.2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 x14ac:dyDescent="0.2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 x14ac:dyDescent="0.2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 x14ac:dyDescent="0.2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 x14ac:dyDescent="0.2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 x14ac:dyDescent="0.2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 x14ac:dyDescent="0.2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 x14ac:dyDescent="0.2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 x14ac:dyDescent="0.2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 x14ac:dyDescent="0.2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 x14ac:dyDescent="0.2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 x14ac:dyDescent="0.2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 x14ac:dyDescent="0.2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 x14ac:dyDescent="0.2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 x14ac:dyDescent="0.2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 x14ac:dyDescent="0.2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 x14ac:dyDescent="0.2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 x14ac:dyDescent="0.2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 x14ac:dyDescent="0.2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 x14ac:dyDescent="0.2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 x14ac:dyDescent="0.2">
      <c r="A62" s="11" t="s">
        <v>91</v>
      </c>
      <c r="B62" s="161">
        <v>65</v>
      </c>
      <c r="C62" s="9" t="s">
        <v>92</v>
      </c>
      <c r="D62" s="9"/>
      <c r="E62" s="10">
        <f>E63+E68</f>
        <v>317000</v>
      </c>
      <c r="F62" s="10">
        <f>F63+F68</f>
        <v>317000</v>
      </c>
      <c r="G62" s="10">
        <f>G63+G68</f>
        <v>317000</v>
      </c>
    </row>
    <row r="63" spans="1:7" ht="24" customHeight="1" x14ac:dyDescent="0.2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 x14ac:dyDescent="0.2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 x14ac:dyDescent="0.2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 x14ac:dyDescent="0.2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 x14ac:dyDescent="0.2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 x14ac:dyDescent="0.2">
      <c r="B68" s="12">
        <v>652</v>
      </c>
      <c r="C68" s="13" t="s">
        <v>98</v>
      </c>
      <c r="D68" s="13"/>
      <c r="E68" s="10">
        <f>SUM(E69:E71)</f>
        <v>317000</v>
      </c>
      <c r="F68" s="10">
        <f>SUM(F69:F71)</f>
        <v>317000</v>
      </c>
      <c r="G68" s="10">
        <f>SUM(G69:G71)</f>
        <v>317000</v>
      </c>
    </row>
    <row r="69" spans="1:7" ht="24" customHeight="1" x14ac:dyDescent="0.2">
      <c r="B69" s="12">
        <v>6526</v>
      </c>
      <c r="C69" s="13" t="s">
        <v>99</v>
      </c>
      <c r="D69" s="13" t="s">
        <v>244</v>
      </c>
      <c r="E69" s="14">
        <v>317000</v>
      </c>
      <c r="F69" s="14">
        <v>317000</v>
      </c>
      <c r="G69" s="14">
        <v>317000</v>
      </c>
    </row>
    <row r="70" spans="1:7" ht="24" customHeight="1" x14ac:dyDescent="0.2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 x14ac:dyDescent="0.2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 x14ac:dyDescent="0.2">
      <c r="A72" s="11" t="s">
        <v>104</v>
      </c>
      <c r="B72" s="161">
        <v>66</v>
      </c>
      <c r="C72" s="18" t="s">
        <v>105</v>
      </c>
      <c r="D72" s="18"/>
      <c r="E72" s="10">
        <f>E73+E76</f>
        <v>120000</v>
      </c>
      <c r="F72" s="10">
        <f>F73+F76</f>
        <v>120000</v>
      </c>
      <c r="G72" s="10">
        <f>G73+G76</f>
        <v>122000</v>
      </c>
    </row>
    <row r="73" spans="1:7" ht="24" customHeight="1" x14ac:dyDescent="0.2">
      <c r="B73" s="12">
        <v>661</v>
      </c>
      <c r="C73" s="13" t="s">
        <v>106</v>
      </c>
      <c r="D73" s="13"/>
      <c r="E73" s="10">
        <f>SUM(E74:E75)</f>
        <v>120000</v>
      </c>
      <c r="F73" s="10">
        <f>SUM(F74:F75)</f>
        <v>120000</v>
      </c>
      <c r="G73" s="10">
        <f>SUM(G74:G75)</f>
        <v>122000</v>
      </c>
    </row>
    <row r="74" spans="1:7" ht="24" customHeight="1" x14ac:dyDescent="0.2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 x14ac:dyDescent="0.2">
      <c r="B75" s="12">
        <v>6615</v>
      </c>
      <c r="C75" s="13" t="s">
        <v>108</v>
      </c>
      <c r="D75" s="13" t="s">
        <v>206</v>
      </c>
      <c r="E75" s="14">
        <v>120000</v>
      </c>
      <c r="F75" s="14">
        <v>120000</v>
      </c>
      <c r="G75" s="14">
        <v>122000</v>
      </c>
    </row>
    <row r="76" spans="1:7" ht="24" customHeight="1" x14ac:dyDescent="0.2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 x14ac:dyDescent="0.2">
      <c r="B77" s="12">
        <v>6631</v>
      </c>
      <c r="C77" s="13" t="s">
        <v>110</v>
      </c>
      <c r="D77" s="13" t="s">
        <v>404</v>
      </c>
      <c r="E77" s="14"/>
      <c r="F77" s="14"/>
      <c r="G77" s="14"/>
    </row>
    <row r="78" spans="1:7" ht="24" customHeight="1" x14ac:dyDescent="0.2">
      <c r="B78" s="12">
        <v>6632</v>
      </c>
      <c r="C78" s="17" t="s">
        <v>111</v>
      </c>
      <c r="D78" s="17" t="s">
        <v>404</v>
      </c>
      <c r="E78" s="14"/>
      <c r="F78" s="14"/>
      <c r="G78" s="14"/>
    </row>
    <row r="79" spans="1:7" ht="24" customHeight="1" x14ac:dyDescent="0.2">
      <c r="A79" s="11"/>
      <c r="B79" s="161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 x14ac:dyDescent="0.2">
      <c r="A82" s="11" t="s">
        <v>118</v>
      </c>
      <c r="B82" s="161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 x14ac:dyDescent="0.2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 x14ac:dyDescent="0.2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 x14ac:dyDescent="0.2">
      <c r="B85" s="161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 x14ac:dyDescent="0.2">
      <c r="A86" s="11" t="s">
        <v>123</v>
      </c>
      <c r="B86" s="161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 x14ac:dyDescent="0.2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 x14ac:dyDescent="0.2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 x14ac:dyDescent="0.2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 x14ac:dyDescent="0.2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 x14ac:dyDescent="0.2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 x14ac:dyDescent="0.2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 x14ac:dyDescent="0.2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 x14ac:dyDescent="0.2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 x14ac:dyDescent="0.2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 x14ac:dyDescent="0.2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 x14ac:dyDescent="0.2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 x14ac:dyDescent="0.2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 x14ac:dyDescent="0.2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 x14ac:dyDescent="0.2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 x14ac:dyDescent="0.2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 x14ac:dyDescent="0.2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 x14ac:dyDescent="0.2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 x14ac:dyDescent="0.2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 x14ac:dyDescent="0.2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 x14ac:dyDescent="0.2">
      <c r="A110" s="11" t="s">
        <v>148</v>
      </c>
      <c r="B110" s="161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 x14ac:dyDescent="0.2">
      <c r="B113" s="161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">
      <c r="A114" s="11" t="s">
        <v>152</v>
      </c>
      <c r="B114" s="161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">
      <c r="B115" s="12" t="s">
        <v>155</v>
      </c>
      <c r="C115" s="195" t="s">
        <v>156</v>
      </c>
      <c r="D115" s="195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">
      <c r="B116" s="12" t="s">
        <v>157</v>
      </c>
      <c r="C116" s="195" t="s">
        <v>158</v>
      </c>
      <c r="D116" s="195">
        <v>11</v>
      </c>
      <c r="E116" s="14"/>
      <c r="F116" s="14"/>
      <c r="G116" s="14"/>
      <c r="H116" s="19"/>
    </row>
    <row r="117" spans="1:8" ht="24" customHeight="1" x14ac:dyDescent="0.2">
      <c r="B117" s="196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">
      <c r="B118" s="196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 x14ac:dyDescent="0.2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">
      <c r="B120" s="197">
        <v>8181</v>
      </c>
      <c r="C120" s="197" t="str">
        <f>'[1]svi uredi'!B238</f>
        <v>Primici od povrata depozita od kreditnih i ostalih institucija- tuzemni</v>
      </c>
      <c r="D120" s="197"/>
      <c r="E120" s="14"/>
      <c r="F120" s="14"/>
      <c r="G120" s="14"/>
      <c r="H120" s="19"/>
    </row>
    <row r="121" spans="1:8" ht="24" customHeight="1" x14ac:dyDescent="0.2">
      <c r="A121" s="11" t="s">
        <v>162</v>
      </c>
      <c r="B121" s="198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">
      <c r="B122" s="197">
        <v>833</v>
      </c>
      <c r="C122" s="197" t="s">
        <v>164</v>
      </c>
      <c r="D122" s="197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">
      <c r="B123" s="197">
        <v>8331</v>
      </c>
      <c r="C123" s="197" t="s">
        <v>165</v>
      </c>
      <c r="D123" s="197">
        <v>11</v>
      </c>
      <c r="E123" s="14"/>
      <c r="F123" s="14"/>
      <c r="G123" s="14"/>
      <c r="H123" s="19"/>
    </row>
    <row r="124" spans="1:8" ht="24" customHeight="1" x14ac:dyDescent="0.2">
      <c r="A124" s="11" t="s">
        <v>166</v>
      </c>
      <c r="B124" s="161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 x14ac:dyDescent="0.2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 x14ac:dyDescent="0.2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 x14ac:dyDescent="0.2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 x14ac:dyDescent="0.2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 x14ac:dyDescent="0.2">
      <c r="B133" s="266" t="s">
        <v>180</v>
      </c>
      <c r="C133" s="267"/>
      <c r="D133" s="162"/>
      <c r="E133" s="10">
        <f>E113+E85+E8</f>
        <v>7263100</v>
      </c>
      <c r="F133" s="10">
        <f>F113+F85+F8</f>
        <v>7371745</v>
      </c>
      <c r="G133" s="10">
        <f>G113+G85+G8</f>
        <v>7476983</v>
      </c>
      <c r="J133" s="19"/>
    </row>
    <row r="134" spans="1:10" ht="24" customHeight="1" x14ac:dyDescent="0.2">
      <c r="A134" s="11" t="s">
        <v>181</v>
      </c>
      <c r="B134" s="266" t="s">
        <v>182</v>
      </c>
      <c r="C134" s="267"/>
      <c r="D134" s="162"/>
      <c r="E134" s="24"/>
      <c r="F134" s="24"/>
      <c r="G134" s="24"/>
      <c r="J134" s="19"/>
    </row>
    <row r="135" spans="1:10" ht="24" customHeight="1" x14ac:dyDescent="0.2">
      <c r="B135" s="270" t="s">
        <v>183</v>
      </c>
      <c r="C135" s="271"/>
      <c r="D135" s="271"/>
      <c r="E135" s="271"/>
      <c r="F135" s="271"/>
      <c r="G135" s="271"/>
    </row>
    <row r="136" spans="1:10" ht="24" customHeight="1" x14ac:dyDescent="0.2">
      <c r="B136" s="12" t="s">
        <v>112</v>
      </c>
      <c r="C136" s="15" t="s">
        <v>113</v>
      </c>
      <c r="D136" s="15"/>
      <c r="E136" s="10">
        <f>SUM(E137)</f>
        <v>1507800</v>
      </c>
      <c r="F136" s="10">
        <f t="shared" ref="F136:G136" si="3">SUM(F137)</f>
        <v>1527210</v>
      </c>
      <c r="G136" s="10">
        <f t="shared" si="3"/>
        <v>1550117</v>
      </c>
    </row>
    <row r="137" spans="1:10" ht="24" customHeight="1" x14ac:dyDescent="0.2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1507800</v>
      </c>
      <c r="F137" s="10">
        <f t="shared" ref="F137:G137" si="4">SUM(F138:F140)</f>
        <v>1527210</v>
      </c>
      <c r="G137" s="10">
        <f t="shared" si="4"/>
        <v>1550117</v>
      </c>
    </row>
    <row r="138" spans="1:10" ht="24" customHeight="1" x14ac:dyDescent="0.2">
      <c r="B138" s="12" t="s">
        <v>187</v>
      </c>
      <c r="C138" s="17" t="s">
        <v>188</v>
      </c>
      <c r="D138" s="17" t="s">
        <v>244</v>
      </c>
      <c r="E138" s="14">
        <v>1507800</v>
      </c>
      <c r="F138" s="14">
        <v>1527210</v>
      </c>
      <c r="G138" s="14">
        <v>1550117</v>
      </c>
    </row>
    <row r="139" spans="1:10" ht="24" customHeight="1" x14ac:dyDescent="0.2">
      <c r="B139" s="12" t="s">
        <v>189</v>
      </c>
      <c r="C139" s="17" t="s">
        <v>190</v>
      </c>
      <c r="D139" s="17" t="s">
        <v>244</v>
      </c>
      <c r="E139" s="14"/>
      <c r="F139" s="14"/>
      <c r="G139" s="14"/>
    </row>
    <row r="140" spans="1:10" ht="24" customHeight="1" x14ac:dyDescent="0.2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 x14ac:dyDescent="0.2">
      <c r="B141" s="266" t="s">
        <v>193</v>
      </c>
      <c r="C141" s="267"/>
      <c r="D141" s="162"/>
      <c r="E141" s="10">
        <f>E136</f>
        <v>1507800</v>
      </c>
      <c r="F141" s="10">
        <f t="shared" ref="F141:G141" si="5">F136</f>
        <v>1527210</v>
      </c>
      <c r="G141" s="10">
        <f t="shared" si="5"/>
        <v>1550117</v>
      </c>
      <c r="J141" s="19"/>
    </row>
    <row r="142" spans="1:10" ht="24" customHeight="1" x14ac:dyDescent="0.2">
      <c r="B142" s="266" t="s">
        <v>194</v>
      </c>
      <c r="C142" s="267"/>
      <c r="D142" s="162"/>
      <c r="E142" s="10">
        <f>E133+E141</f>
        <v>8770900</v>
      </c>
      <c r="F142" s="10">
        <f t="shared" ref="F142:G142" si="6">F133+F141</f>
        <v>8898955</v>
      </c>
      <c r="G142" s="10">
        <f t="shared" si="6"/>
        <v>9027100</v>
      </c>
      <c r="J142" s="19"/>
    </row>
    <row r="143" spans="1:10" x14ac:dyDescent="0.2">
      <c r="B143" s="25"/>
      <c r="C143" s="26"/>
      <c r="D143" s="26"/>
      <c r="E143" s="26"/>
      <c r="F143" s="26"/>
      <c r="G143" s="27"/>
    </row>
    <row r="144" spans="1:10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view="pageBreakPreview" topLeftCell="A123" zoomScale="64" zoomScaleNormal="82" zoomScaleSheetLayoutView="64" workbookViewId="0">
      <selection activeCell="C155" sqref="C155"/>
    </sheetView>
  </sheetViews>
  <sheetFormatPr defaultRowHeight="15.75" x14ac:dyDescent="0.2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81" t="s">
        <v>382</v>
      </c>
      <c r="N1" s="281"/>
      <c r="O1" s="119"/>
      <c r="P1" s="118"/>
      <c r="Q1" s="118"/>
    </row>
    <row r="2" spans="1:80" s="31" customFormat="1" ht="21" customHeight="1" x14ac:dyDescent="0.25">
      <c r="A2" s="282" t="s">
        <v>416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35">
      <c r="A4" s="123" t="s">
        <v>427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35">
      <c r="A5" s="127" t="s">
        <v>428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35">
      <c r="A6" s="127" t="s">
        <v>429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 x14ac:dyDescent="0.35">
      <c r="A8" s="240"/>
      <c r="B8" s="132"/>
      <c r="C8" s="133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4"/>
      <c r="P8" s="132"/>
      <c r="Q8" s="132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 x14ac:dyDescent="0.3">
      <c r="A9" s="240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4"/>
      <c r="P9" s="132"/>
      <c r="Q9" s="132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83" t="s">
        <v>195</v>
      </c>
      <c r="B10" s="285" t="s">
        <v>196</v>
      </c>
      <c r="C10" s="287" t="s">
        <v>197</v>
      </c>
      <c r="D10" s="289" t="s">
        <v>199</v>
      </c>
      <c r="E10" s="289" t="s">
        <v>405</v>
      </c>
      <c r="F10" s="289" t="s">
        <v>406</v>
      </c>
      <c r="G10" s="291" t="s">
        <v>407</v>
      </c>
      <c r="H10" s="291" t="s">
        <v>408</v>
      </c>
      <c r="I10" s="291" t="s">
        <v>409</v>
      </c>
      <c r="J10" s="291" t="s">
        <v>410</v>
      </c>
      <c r="K10" s="291" t="s">
        <v>411</v>
      </c>
      <c r="L10" s="291" t="s">
        <v>412</v>
      </c>
      <c r="M10" s="291" t="s">
        <v>413</v>
      </c>
      <c r="N10" s="291" t="s">
        <v>414</v>
      </c>
      <c r="O10" s="291" t="s">
        <v>198</v>
      </c>
      <c r="P10" s="289" t="s">
        <v>200</v>
      </c>
      <c r="Q10" s="289" t="s">
        <v>415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84"/>
      <c r="B11" s="286"/>
      <c r="C11" s="288"/>
      <c r="D11" s="290"/>
      <c r="E11" s="290"/>
      <c r="F11" s="290"/>
      <c r="G11" s="292"/>
      <c r="H11" s="292"/>
      <c r="I11" s="292"/>
      <c r="J11" s="292"/>
      <c r="K11" s="292"/>
      <c r="L11" s="292"/>
      <c r="M11" s="292"/>
      <c r="N11" s="292"/>
      <c r="O11" s="292"/>
      <c r="P11" s="290"/>
      <c r="Q11" s="290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15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25">
      <c r="A14" s="143" t="s">
        <v>339</v>
      </c>
      <c r="B14" s="144"/>
      <c r="C14" s="145"/>
      <c r="D14" s="146">
        <f>D15</f>
        <v>1980900</v>
      </c>
      <c r="E14" s="146">
        <f>E15</f>
        <v>1507800</v>
      </c>
      <c r="F14" s="146">
        <f>F15</f>
        <v>473100</v>
      </c>
      <c r="G14" s="146">
        <f t="shared" ref="G14:Q14" si="0">G15</f>
        <v>36100</v>
      </c>
      <c r="H14" s="146">
        <f t="shared" si="0"/>
        <v>0</v>
      </c>
      <c r="I14" s="146">
        <f t="shared" si="0"/>
        <v>317000</v>
      </c>
      <c r="J14" s="146">
        <f t="shared" si="0"/>
        <v>120000</v>
      </c>
      <c r="K14" s="146">
        <f t="shared" si="0"/>
        <v>0</v>
      </c>
      <c r="L14" s="146">
        <f t="shared" si="0"/>
        <v>0</v>
      </c>
      <c r="M14" s="14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2000837</v>
      </c>
      <c r="Q14" s="147">
        <f t="shared" si="0"/>
        <v>2029117</v>
      </c>
      <c r="R14" s="51"/>
      <c r="S14" s="135"/>
      <c r="T14" s="105"/>
      <c r="U14" s="105"/>
      <c r="V14" s="140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25">
      <c r="A15" s="148" t="s">
        <v>340</v>
      </c>
      <c r="B15" s="149"/>
      <c r="C15" s="150"/>
      <c r="D15" s="151">
        <f t="shared" ref="D15:Q15" si="1">D16+D59</f>
        <v>1980900</v>
      </c>
      <c r="E15" s="151">
        <f t="shared" si="1"/>
        <v>1507800</v>
      </c>
      <c r="F15" s="151">
        <f t="shared" si="1"/>
        <v>473100</v>
      </c>
      <c r="G15" s="151">
        <f t="shared" si="1"/>
        <v>36100</v>
      </c>
      <c r="H15" s="151">
        <f t="shared" si="1"/>
        <v>0</v>
      </c>
      <c r="I15" s="151">
        <f t="shared" si="1"/>
        <v>317000</v>
      </c>
      <c r="J15" s="151">
        <f t="shared" si="1"/>
        <v>120000</v>
      </c>
      <c r="K15" s="151">
        <f t="shared" si="1"/>
        <v>0</v>
      </c>
      <c r="L15" s="151">
        <f t="shared" si="1"/>
        <v>0</v>
      </c>
      <c r="M15" s="151">
        <f t="shared" si="1"/>
        <v>0</v>
      </c>
      <c r="N15" s="151">
        <f t="shared" si="1"/>
        <v>0</v>
      </c>
      <c r="O15" s="151">
        <f t="shared" si="1"/>
        <v>0</v>
      </c>
      <c r="P15" s="151">
        <f t="shared" si="1"/>
        <v>2000837</v>
      </c>
      <c r="Q15" s="152">
        <f t="shared" si="1"/>
        <v>2029117</v>
      </c>
      <c r="R15" s="51"/>
      <c r="S15" s="135"/>
      <c r="T15" s="105"/>
      <c r="U15" s="107"/>
      <c r="V15" s="140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25">
      <c r="A16" s="296" t="s">
        <v>341</v>
      </c>
      <c r="B16" s="297"/>
      <c r="C16" s="297"/>
      <c r="D16" s="203">
        <f t="shared" ref="D16:Q16" si="2">D17+D51</f>
        <v>713900</v>
      </c>
      <c r="E16" s="203">
        <f t="shared" si="2"/>
        <v>570800</v>
      </c>
      <c r="F16" s="203">
        <f t="shared" si="2"/>
        <v>143100</v>
      </c>
      <c r="G16" s="203">
        <f t="shared" si="2"/>
        <v>28100</v>
      </c>
      <c r="H16" s="203">
        <f t="shared" si="2"/>
        <v>0</v>
      </c>
      <c r="I16" s="203">
        <f t="shared" si="2"/>
        <v>0</v>
      </c>
      <c r="J16" s="203">
        <f t="shared" si="2"/>
        <v>115000</v>
      </c>
      <c r="K16" s="203">
        <f t="shared" si="2"/>
        <v>0</v>
      </c>
      <c r="L16" s="203">
        <f t="shared" si="2"/>
        <v>0</v>
      </c>
      <c r="M16" s="203">
        <f t="shared" si="2"/>
        <v>0</v>
      </c>
      <c r="N16" s="203">
        <f t="shared" si="2"/>
        <v>0</v>
      </c>
      <c r="O16" s="203">
        <f t="shared" si="2"/>
        <v>0</v>
      </c>
      <c r="P16" s="203">
        <f t="shared" si="2"/>
        <v>723740</v>
      </c>
      <c r="Q16" s="214">
        <f t="shared" si="2"/>
        <v>733625.7</v>
      </c>
      <c r="R16" s="51"/>
      <c r="S16" s="135"/>
      <c r="T16" s="105"/>
      <c r="U16" s="107"/>
      <c r="V16" s="140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25">
      <c r="A17" s="298" t="s">
        <v>342</v>
      </c>
      <c r="B17" s="299"/>
      <c r="C17" s="300"/>
      <c r="D17" s="204">
        <f>D18</f>
        <v>673900</v>
      </c>
      <c r="E17" s="204">
        <f>E18</f>
        <v>570800</v>
      </c>
      <c r="F17" s="204">
        <f>F18</f>
        <v>103100</v>
      </c>
      <c r="G17" s="204">
        <f t="shared" ref="G17:Q17" si="3">G18</f>
        <v>28100</v>
      </c>
      <c r="H17" s="204">
        <f t="shared" si="3"/>
        <v>0</v>
      </c>
      <c r="I17" s="204">
        <f t="shared" si="3"/>
        <v>0</v>
      </c>
      <c r="J17" s="204">
        <f t="shared" si="3"/>
        <v>75000</v>
      </c>
      <c r="K17" s="204">
        <f t="shared" si="3"/>
        <v>0</v>
      </c>
      <c r="L17" s="204">
        <f t="shared" si="3"/>
        <v>0</v>
      </c>
      <c r="M17" s="204">
        <f t="shared" si="3"/>
        <v>0</v>
      </c>
      <c r="N17" s="204">
        <f t="shared" si="3"/>
        <v>0</v>
      </c>
      <c r="O17" s="204">
        <f t="shared" si="3"/>
        <v>0</v>
      </c>
      <c r="P17" s="204">
        <f t="shared" si="3"/>
        <v>683740</v>
      </c>
      <c r="Q17" s="215">
        <f t="shared" si="3"/>
        <v>693625.7</v>
      </c>
      <c r="R17" s="51"/>
      <c r="S17" s="135"/>
      <c r="T17" s="105"/>
      <c r="U17" s="107"/>
      <c r="V17" s="140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25">
      <c r="A18" s="71"/>
      <c r="B18" s="72" t="s">
        <v>205</v>
      </c>
      <c r="C18" s="73" t="s">
        <v>378</v>
      </c>
      <c r="D18" s="205">
        <f t="shared" ref="D18:Q18" si="4">D19+D43+D48</f>
        <v>673900</v>
      </c>
      <c r="E18" s="205">
        <f t="shared" si="4"/>
        <v>570800</v>
      </c>
      <c r="F18" s="205">
        <f t="shared" si="4"/>
        <v>103100</v>
      </c>
      <c r="G18" s="205">
        <f t="shared" si="4"/>
        <v>28100</v>
      </c>
      <c r="H18" s="205">
        <f t="shared" si="4"/>
        <v>0</v>
      </c>
      <c r="I18" s="205">
        <f t="shared" si="4"/>
        <v>0</v>
      </c>
      <c r="J18" s="205">
        <f t="shared" si="4"/>
        <v>75000</v>
      </c>
      <c r="K18" s="205">
        <f t="shared" si="4"/>
        <v>0</v>
      </c>
      <c r="L18" s="205">
        <f t="shared" si="4"/>
        <v>0</v>
      </c>
      <c r="M18" s="205">
        <f t="shared" si="4"/>
        <v>0</v>
      </c>
      <c r="N18" s="205">
        <f t="shared" si="4"/>
        <v>0</v>
      </c>
      <c r="O18" s="205">
        <f t="shared" si="4"/>
        <v>0</v>
      </c>
      <c r="P18" s="205">
        <f t="shared" si="4"/>
        <v>683740</v>
      </c>
      <c r="Q18" s="216">
        <f t="shared" si="4"/>
        <v>693625.7</v>
      </c>
      <c r="R18" s="51"/>
      <c r="S18" s="135"/>
      <c r="T18" s="105"/>
      <c r="U18" s="55"/>
      <c r="V18" s="140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25">
      <c r="A19" s="71"/>
      <c r="B19" s="74" t="s">
        <v>221</v>
      </c>
      <c r="C19" s="75" t="s">
        <v>222</v>
      </c>
      <c r="D19" s="205">
        <f>D20+D23+D28+D38</f>
        <v>670900</v>
      </c>
      <c r="E19" s="205">
        <f t="shared" ref="E19:Q19" si="5">E20+E23+E28+E38</f>
        <v>567800</v>
      </c>
      <c r="F19" s="205">
        <f t="shared" si="5"/>
        <v>103100</v>
      </c>
      <c r="G19" s="205">
        <f t="shared" si="5"/>
        <v>28100</v>
      </c>
      <c r="H19" s="205">
        <f t="shared" si="5"/>
        <v>0</v>
      </c>
      <c r="I19" s="205">
        <f t="shared" si="5"/>
        <v>0</v>
      </c>
      <c r="J19" s="205">
        <f t="shared" si="5"/>
        <v>75000</v>
      </c>
      <c r="K19" s="205">
        <f t="shared" si="5"/>
        <v>0</v>
      </c>
      <c r="L19" s="205">
        <f t="shared" si="5"/>
        <v>0</v>
      </c>
      <c r="M19" s="205">
        <f t="shared" si="5"/>
        <v>0</v>
      </c>
      <c r="N19" s="205">
        <f t="shared" si="5"/>
        <v>0</v>
      </c>
      <c r="O19" s="205">
        <f t="shared" si="5"/>
        <v>0</v>
      </c>
      <c r="P19" s="205">
        <f t="shared" si="5"/>
        <v>680696</v>
      </c>
      <c r="Q19" s="205">
        <f t="shared" si="5"/>
        <v>690537.7</v>
      </c>
      <c r="R19" s="51"/>
      <c r="S19" s="135"/>
      <c r="T19" s="105"/>
      <c r="V19" s="140"/>
      <c r="W19" s="105"/>
    </row>
    <row r="20" spans="1:80" ht="18" customHeight="1" x14ac:dyDescent="0.25">
      <c r="A20" s="71"/>
      <c r="B20" s="74" t="s">
        <v>223</v>
      </c>
      <c r="C20" s="75" t="s">
        <v>362</v>
      </c>
      <c r="D20" s="205">
        <f t="shared" ref="D20:Q20" si="6">SUM(D21:D22)</f>
        <v>27000</v>
      </c>
      <c r="E20" s="205">
        <f t="shared" si="6"/>
        <v>17000</v>
      </c>
      <c r="F20" s="205">
        <f t="shared" si="6"/>
        <v>10000</v>
      </c>
      <c r="G20" s="205">
        <f t="shared" si="6"/>
        <v>0</v>
      </c>
      <c r="H20" s="205">
        <f t="shared" si="6"/>
        <v>0</v>
      </c>
      <c r="I20" s="205">
        <f t="shared" si="6"/>
        <v>0</v>
      </c>
      <c r="J20" s="205">
        <f t="shared" si="6"/>
        <v>10000</v>
      </c>
      <c r="K20" s="205">
        <f t="shared" si="6"/>
        <v>0</v>
      </c>
      <c r="L20" s="205">
        <f t="shared" si="6"/>
        <v>0</v>
      </c>
      <c r="M20" s="205">
        <f t="shared" si="6"/>
        <v>0</v>
      </c>
      <c r="N20" s="205">
        <f t="shared" si="6"/>
        <v>0</v>
      </c>
      <c r="O20" s="205">
        <f t="shared" si="6"/>
        <v>0</v>
      </c>
      <c r="P20" s="205">
        <f t="shared" si="6"/>
        <v>27394.2</v>
      </c>
      <c r="Q20" s="216">
        <f t="shared" si="6"/>
        <v>27788.7</v>
      </c>
      <c r="R20" s="51"/>
      <c r="S20" s="135"/>
      <c r="T20" s="105"/>
      <c r="V20" s="140"/>
      <c r="W20" s="105"/>
    </row>
    <row r="21" spans="1:80" ht="18" customHeight="1" x14ac:dyDescent="0.25">
      <c r="A21" s="76" t="s">
        <v>209</v>
      </c>
      <c r="B21" s="77" t="s">
        <v>224</v>
      </c>
      <c r="C21" s="78" t="s">
        <v>225</v>
      </c>
      <c r="D21" s="206">
        <f>E21+F21</f>
        <v>20000</v>
      </c>
      <c r="E21" s="137">
        <v>10000</v>
      </c>
      <c r="F21" s="206">
        <f>SUM(G21:N21)</f>
        <v>10000</v>
      </c>
      <c r="G21" s="137"/>
      <c r="H21" s="137"/>
      <c r="I21" s="137"/>
      <c r="J21" s="137">
        <v>10000</v>
      </c>
      <c r="K21" s="137"/>
      <c r="L21" s="137"/>
      <c r="M21" s="137"/>
      <c r="N21" s="137"/>
      <c r="O21" s="137"/>
      <c r="P21" s="137">
        <v>20292</v>
      </c>
      <c r="Q21" s="137">
        <v>20584.2</v>
      </c>
      <c r="R21" s="51"/>
      <c r="S21" s="135"/>
      <c r="T21" s="105"/>
      <c r="V21" s="140"/>
      <c r="W21" s="105"/>
    </row>
    <row r="22" spans="1:80" ht="18" customHeight="1" x14ac:dyDescent="0.25">
      <c r="A22" s="76" t="s">
        <v>213</v>
      </c>
      <c r="B22" s="77" t="s">
        <v>230</v>
      </c>
      <c r="C22" s="78" t="s">
        <v>231</v>
      </c>
      <c r="D22" s="206">
        <f t="shared" ref="D22:D42" si="7">E22+F22</f>
        <v>7000</v>
      </c>
      <c r="E22" s="137">
        <v>7000</v>
      </c>
      <c r="F22" s="206">
        <f t="shared" ref="F22:F27" si="8">SUM(G22:N22)</f>
        <v>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>
        <v>7102.2</v>
      </c>
      <c r="Q22" s="137">
        <v>7204.5</v>
      </c>
      <c r="R22" s="51"/>
      <c r="S22" s="135"/>
      <c r="T22" s="105"/>
      <c r="V22" s="140"/>
      <c r="W22" s="105"/>
    </row>
    <row r="23" spans="1:80" ht="18" customHeight="1" x14ac:dyDescent="0.25">
      <c r="A23" s="79"/>
      <c r="B23" s="74" t="s">
        <v>232</v>
      </c>
      <c r="C23" s="80" t="s">
        <v>312</v>
      </c>
      <c r="D23" s="205">
        <f t="shared" ref="D23:Q23" si="9">SUM(D24:D27)</f>
        <v>441500</v>
      </c>
      <c r="E23" s="205">
        <f t="shared" si="9"/>
        <v>405000</v>
      </c>
      <c r="F23" s="205">
        <f t="shared" si="9"/>
        <v>36500</v>
      </c>
      <c r="G23" s="205">
        <f t="shared" si="9"/>
        <v>6500</v>
      </c>
      <c r="H23" s="205">
        <f t="shared" si="9"/>
        <v>0</v>
      </c>
      <c r="I23" s="205">
        <f t="shared" si="9"/>
        <v>0</v>
      </c>
      <c r="J23" s="205">
        <f t="shared" si="9"/>
        <v>30000</v>
      </c>
      <c r="K23" s="205">
        <f t="shared" si="9"/>
        <v>0</v>
      </c>
      <c r="L23" s="205">
        <f t="shared" si="9"/>
        <v>0</v>
      </c>
      <c r="M23" s="205">
        <f t="shared" si="9"/>
        <v>0</v>
      </c>
      <c r="N23" s="205">
        <f t="shared" si="9"/>
        <v>0</v>
      </c>
      <c r="O23" s="205">
        <f t="shared" si="9"/>
        <v>0</v>
      </c>
      <c r="P23" s="205">
        <f t="shared" si="9"/>
        <v>447945.8</v>
      </c>
      <c r="Q23" s="216">
        <f t="shared" si="9"/>
        <v>454396</v>
      </c>
      <c r="R23" s="51"/>
      <c r="S23" s="135"/>
      <c r="T23" s="105"/>
      <c r="V23" s="140"/>
      <c r="W23" s="105"/>
    </row>
    <row r="24" spans="1:80" ht="18" customHeight="1" x14ac:dyDescent="0.25">
      <c r="A24" s="76" t="s">
        <v>205</v>
      </c>
      <c r="B24" s="77" t="s">
        <v>234</v>
      </c>
      <c r="C24" s="78" t="s">
        <v>235</v>
      </c>
      <c r="D24" s="206">
        <f t="shared" si="7"/>
        <v>61500</v>
      </c>
      <c r="E24" s="138">
        <v>35000</v>
      </c>
      <c r="F24" s="206">
        <f t="shared" si="8"/>
        <v>26500</v>
      </c>
      <c r="G24" s="115">
        <v>6500</v>
      </c>
      <c r="H24" s="115"/>
      <c r="I24" s="115"/>
      <c r="J24" s="115">
        <v>20000</v>
      </c>
      <c r="K24" s="115"/>
      <c r="L24" s="115"/>
      <c r="M24" s="115"/>
      <c r="N24" s="115"/>
      <c r="O24" s="115"/>
      <c r="P24" s="115">
        <v>62397.8</v>
      </c>
      <c r="Q24" s="115">
        <v>63296.42</v>
      </c>
      <c r="R24" s="51"/>
      <c r="S24" s="135"/>
      <c r="T24" s="105"/>
      <c r="V24" s="140"/>
      <c r="W24" s="105"/>
    </row>
    <row r="25" spans="1:80" ht="18" customHeight="1" x14ac:dyDescent="0.25">
      <c r="A25" s="76" t="s">
        <v>219</v>
      </c>
      <c r="B25" s="77" t="s">
        <v>240</v>
      </c>
      <c r="C25" s="78" t="s">
        <v>241</v>
      </c>
      <c r="D25" s="206">
        <f t="shared" si="7"/>
        <v>350000</v>
      </c>
      <c r="E25" s="138">
        <v>350000</v>
      </c>
      <c r="F25" s="206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355110</v>
      </c>
      <c r="Q25" s="115">
        <v>360223.58</v>
      </c>
      <c r="R25" s="51"/>
      <c r="S25" s="135"/>
      <c r="T25" s="105"/>
      <c r="V25" s="140"/>
      <c r="W25" s="105"/>
    </row>
    <row r="26" spans="1:80" ht="18" customHeight="1" x14ac:dyDescent="0.25">
      <c r="A26" s="76" t="s">
        <v>226</v>
      </c>
      <c r="B26" s="77" t="s">
        <v>243</v>
      </c>
      <c r="C26" s="78" t="s">
        <v>343</v>
      </c>
      <c r="D26" s="206">
        <f t="shared" si="7"/>
        <v>25000</v>
      </c>
      <c r="E26" s="138">
        <v>15000</v>
      </c>
      <c r="F26" s="206">
        <f t="shared" si="8"/>
        <v>10000</v>
      </c>
      <c r="G26" s="115"/>
      <c r="H26" s="115"/>
      <c r="I26" s="115"/>
      <c r="J26" s="115">
        <v>10000</v>
      </c>
      <c r="K26" s="115"/>
      <c r="L26" s="115"/>
      <c r="M26" s="115"/>
      <c r="N26" s="115"/>
      <c r="O26" s="115"/>
      <c r="P26" s="115">
        <v>25365</v>
      </c>
      <c r="Q26" s="115">
        <v>25730</v>
      </c>
      <c r="R26" s="51"/>
      <c r="S26" s="135"/>
      <c r="T26" s="105"/>
      <c r="V26" s="140"/>
      <c r="W26" s="105"/>
    </row>
    <row r="27" spans="1:80" ht="18" customHeight="1" x14ac:dyDescent="0.25">
      <c r="A27" s="76" t="s">
        <v>229</v>
      </c>
      <c r="B27" s="77" t="s">
        <v>245</v>
      </c>
      <c r="C27" s="78" t="s">
        <v>246</v>
      </c>
      <c r="D27" s="206">
        <f t="shared" si="7"/>
        <v>5000</v>
      </c>
      <c r="E27" s="138">
        <v>5000</v>
      </c>
      <c r="F27" s="206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>
        <v>5073</v>
      </c>
      <c r="Q27" s="115">
        <v>5146</v>
      </c>
      <c r="R27" s="51"/>
      <c r="S27" s="135"/>
      <c r="T27" s="105"/>
      <c r="V27" s="140"/>
      <c r="W27" s="105"/>
    </row>
    <row r="28" spans="1:80" ht="18" customHeight="1" x14ac:dyDescent="0.25">
      <c r="A28" s="81"/>
      <c r="B28" s="74" t="s">
        <v>247</v>
      </c>
      <c r="C28" s="80" t="s">
        <v>248</v>
      </c>
      <c r="D28" s="207">
        <f>SUM(D29:D37)</f>
        <v>187400</v>
      </c>
      <c r="E28" s="207">
        <f>SUM(E29:E37)</f>
        <v>133800</v>
      </c>
      <c r="F28" s="207">
        <f>SUM(F29:F37)</f>
        <v>53600</v>
      </c>
      <c r="G28" s="207">
        <f t="shared" ref="G28:N28" si="10">SUM(G29:G37)</f>
        <v>21600</v>
      </c>
      <c r="H28" s="207">
        <f t="shared" si="10"/>
        <v>0</v>
      </c>
      <c r="I28" s="207">
        <f t="shared" si="10"/>
        <v>0</v>
      </c>
      <c r="J28" s="207">
        <f t="shared" si="10"/>
        <v>32000</v>
      </c>
      <c r="K28" s="207">
        <f t="shared" si="10"/>
        <v>0</v>
      </c>
      <c r="L28" s="207">
        <f t="shared" si="10"/>
        <v>0</v>
      </c>
      <c r="M28" s="207">
        <f t="shared" si="10"/>
        <v>0</v>
      </c>
      <c r="N28" s="207">
        <f t="shared" si="10"/>
        <v>0</v>
      </c>
      <c r="O28" s="207">
        <f>SUM(O29:O37)</f>
        <v>0</v>
      </c>
      <c r="P28" s="207">
        <f t="shared" ref="P28:Q28" si="11">SUM(P29:P37)</f>
        <v>190136</v>
      </c>
      <c r="Q28" s="217">
        <f t="shared" si="11"/>
        <v>192893</v>
      </c>
      <c r="R28" s="51"/>
      <c r="S28" s="135"/>
      <c r="T28" s="105"/>
      <c r="V28" s="140"/>
      <c r="W28" s="105"/>
    </row>
    <row r="29" spans="1:80" ht="18" customHeight="1" x14ac:dyDescent="0.25">
      <c r="A29" s="76" t="s">
        <v>233</v>
      </c>
      <c r="B29" s="82" t="s">
        <v>250</v>
      </c>
      <c r="C29" s="78" t="s">
        <v>251</v>
      </c>
      <c r="D29" s="206">
        <f t="shared" si="7"/>
        <v>56600</v>
      </c>
      <c r="E29" s="138">
        <v>35000</v>
      </c>
      <c r="F29" s="206">
        <f t="shared" ref="F29:F37" si="12">SUM(G29:N29)</f>
        <v>21600</v>
      </c>
      <c r="G29" s="115">
        <v>21600</v>
      </c>
      <c r="H29" s="115"/>
      <c r="I29" s="115"/>
      <c r="J29" s="115"/>
      <c r="K29" s="115"/>
      <c r="L29" s="115"/>
      <c r="M29" s="115"/>
      <c r="N29" s="115"/>
      <c r="O29" s="115"/>
      <c r="P29" s="115">
        <v>57426</v>
      </c>
      <c r="Q29" s="115">
        <v>58253</v>
      </c>
      <c r="R29" s="51"/>
      <c r="S29" s="135"/>
      <c r="T29" s="105"/>
      <c r="V29" s="140"/>
      <c r="W29" s="105"/>
    </row>
    <row r="30" spans="1:80" ht="18" customHeight="1" x14ac:dyDescent="0.25">
      <c r="A30" s="76" t="s">
        <v>236</v>
      </c>
      <c r="B30" s="82" t="s">
        <v>253</v>
      </c>
      <c r="C30" s="78" t="s">
        <v>254</v>
      </c>
      <c r="D30" s="206">
        <f t="shared" si="7"/>
        <v>35000</v>
      </c>
      <c r="E30" s="138">
        <v>20000</v>
      </c>
      <c r="F30" s="206">
        <f t="shared" si="12"/>
        <v>15000</v>
      </c>
      <c r="G30" s="115"/>
      <c r="H30" s="115"/>
      <c r="I30" s="115"/>
      <c r="J30" s="115">
        <v>15000</v>
      </c>
      <c r="K30" s="115"/>
      <c r="L30" s="115"/>
      <c r="M30" s="115"/>
      <c r="N30" s="115"/>
      <c r="O30" s="115"/>
      <c r="P30" s="115">
        <v>35511</v>
      </c>
      <c r="Q30" s="115">
        <v>36022</v>
      </c>
      <c r="R30" s="51"/>
      <c r="S30" s="135"/>
      <c r="T30" s="105"/>
      <c r="V30" s="140"/>
      <c r="W30" s="105"/>
    </row>
    <row r="31" spans="1:80" ht="18" customHeight="1" x14ac:dyDescent="0.25">
      <c r="A31" s="76" t="s">
        <v>239</v>
      </c>
      <c r="B31" s="82" t="s">
        <v>255</v>
      </c>
      <c r="C31" s="78" t="s">
        <v>256</v>
      </c>
      <c r="D31" s="206">
        <f t="shared" si="7"/>
        <v>3000</v>
      </c>
      <c r="E31" s="138">
        <v>3000</v>
      </c>
      <c r="F31" s="206">
        <f t="shared" si="12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3044</v>
      </c>
      <c r="Q31" s="115">
        <v>3088</v>
      </c>
      <c r="R31" s="51"/>
      <c r="S31" s="135"/>
      <c r="T31" s="105"/>
      <c r="V31" s="140"/>
      <c r="W31" s="105"/>
    </row>
    <row r="32" spans="1:80" ht="18" customHeight="1" x14ac:dyDescent="0.25">
      <c r="A32" s="76" t="s">
        <v>242</v>
      </c>
      <c r="B32" s="82" t="s">
        <v>258</v>
      </c>
      <c r="C32" s="83" t="s">
        <v>259</v>
      </c>
      <c r="D32" s="206">
        <f t="shared" si="7"/>
        <v>52800</v>
      </c>
      <c r="E32" s="138">
        <v>52800</v>
      </c>
      <c r="F32" s="206">
        <f t="shared" si="12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53571</v>
      </c>
      <c r="Q32" s="115">
        <v>54342</v>
      </c>
      <c r="R32" s="51"/>
      <c r="S32" s="135"/>
      <c r="T32" s="105"/>
      <c r="V32" s="140"/>
      <c r="W32" s="105"/>
    </row>
    <row r="33" spans="1:23" ht="18" customHeight="1" x14ac:dyDescent="0.25">
      <c r="A33" s="76" t="s">
        <v>244</v>
      </c>
      <c r="B33" s="82" t="s">
        <v>261</v>
      </c>
      <c r="C33" s="78" t="s">
        <v>262</v>
      </c>
      <c r="D33" s="206">
        <f t="shared" si="7"/>
        <v>10000</v>
      </c>
      <c r="E33" s="138"/>
      <c r="F33" s="206">
        <f t="shared" si="12"/>
        <v>10000</v>
      </c>
      <c r="G33" s="115"/>
      <c r="H33" s="115"/>
      <c r="I33" s="115"/>
      <c r="J33" s="115">
        <v>10000</v>
      </c>
      <c r="K33" s="115"/>
      <c r="L33" s="115"/>
      <c r="M33" s="115"/>
      <c r="N33" s="115"/>
      <c r="O33" s="115"/>
      <c r="P33" s="115">
        <v>10146</v>
      </c>
      <c r="Q33" s="115">
        <v>10292</v>
      </c>
      <c r="R33" s="51"/>
      <c r="S33" s="135"/>
      <c r="T33" s="105"/>
      <c r="V33" s="140"/>
      <c r="W33" s="105"/>
    </row>
    <row r="34" spans="1:23" ht="18" customHeight="1" x14ac:dyDescent="0.25">
      <c r="A34" s="76" t="s">
        <v>249</v>
      </c>
      <c r="B34" s="77" t="s">
        <v>263</v>
      </c>
      <c r="C34" s="78" t="s">
        <v>264</v>
      </c>
      <c r="D34" s="206">
        <f t="shared" si="7"/>
        <v>12000</v>
      </c>
      <c r="E34" s="138">
        <v>12000</v>
      </c>
      <c r="F34" s="206">
        <f t="shared" si="12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12175</v>
      </c>
      <c r="Q34" s="115">
        <v>12350</v>
      </c>
      <c r="R34" s="51"/>
      <c r="S34" s="135"/>
      <c r="T34" s="105"/>
      <c r="V34" s="140"/>
      <c r="W34" s="105"/>
    </row>
    <row r="35" spans="1:23" ht="18" customHeight="1" x14ac:dyDescent="0.25">
      <c r="A35" s="76" t="s">
        <v>252</v>
      </c>
      <c r="B35" s="77" t="s">
        <v>266</v>
      </c>
      <c r="C35" s="78" t="s">
        <v>267</v>
      </c>
      <c r="D35" s="206">
        <f t="shared" si="7"/>
        <v>8000</v>
      </c>
      <c r="E35" s="138">
        <v>3000</v>
      </c>
      <c r="F35" s="206">
        <f t="shared" si="12"/>
        <v>5000</v>
      </c>
      <c r="G35" s="115"/>
      <c r="H35" s="115"/>
      <c r="I35" s="115"/>
      <c r="J35" s="115">
        <v>5000</v>
      </c>
      <c r="K35" s="115"/>
      <c r="L35" s="115"/>
      <c r="M35" s="115"/>
      <c r="N35" s="115"/>
      <c r="O35" s="115"/>
      <c r="P35" s="115">
        <v>8117</v>
      </c>
      <c r="Q35" s="115">
        <v>8254</v>
      </c>
      <c r="R35" s="51"/>
      <c r="S35" s="135"/>
      <c r="T35" s="105"/>
      <c r="V35" s="140"/>
      <c r="W35" s="105"/>
    </row>
    <row r="36" spans="1:23" ht="18" customHeight="1" x14ac:dyDescent="0.25">
      <c r="A36" s="76" t="s">
        <v>257</v>
      </c>
      <c r="B36" s="77" t="s">
        <v>269</v>
      </c>
      <c r="C36" s="78" t="s">
        <v>270</v>
      </c>
      <c r="D36" s="206">
        <f t="shared" si="7"/>
        <v>5000</v>
      </c>
      <c r="E36" s="138">
        <v>5000</v>
      </c>
      <c r="F36" s="206">
        <f t="shared" si="12"/>
        <v>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>
        <v>5073</v>
      </c>
      <c r="Q36" s="115">
        <v>5146</v>
      </c>
      <c r="R36" s="51"/>
      <c r="S36" s="135"/>
      <c r="T36" s="105"/>
      <c r="V36" s="140"/>
      <c r="W36" s="105"/>
    </row>
    <row r="37" spans="1:23" ht="18" customHeight="1" x14ac:dyDescent="0.25">
      <c r="A37" s="76" t="s">
        <v>260</v>
      </c>
      <c r="B37" s="82" t="s">
        <v>272</v>
      </c>
      <c r="C37" s="78" t="s">
        <v>273</v>
      </c>
      <c r="D37" s="206">
        <f t="shared" si="7"/>
        <v>5000</v>
      </c>
      <c r="E37" s="138">
        <v>3000</v>
      </c>
      <c r="F37" s="206">
        <f t="shared" si="12"/>
        <v>2000</v>
      </c>
      <c r="G37" s="115"/>
      <c r="H37" s="115"/>
      <c r="I37" s="115"/>
      <c r="J37" s="115">
        <v>2000</v>
      </c>
      <c r="K37" s="115"/>
      <c r="L37" s="115"/>
      <c r="M37" s="115"/>
      <c r="N37" s="115"/>
      <c r="O37" s="115"/>
      <c r="P37" s="115">
        <v>5073</v>
      </c>
      <c r="Q37" s="115">
        <v>5146</v>
      </c>
      <c r="R37" s="51"/>
      <c r="S37" s="135"/>
      <c r="T37" s="105"/>
      <c r="V37" s="140"/>
      <c r="W37" s="105"/>
    </row>
    <row r="38" spans="1:23" ht="18" customHeight="1" x14ac:dyDescent="0.25">
      <c r="A38" s="76"/>
      <c r="B38" s="74" t="s">
        <v>275</v>
      </c>
      <c r="C38" s="80" t="s">
        <v>276</v>
      </c>
      <c r="D38" s="207">
        <f t="shared" ref="D38:Q38" si="13">SUM(D39:D42)</f>
        <v>15000</v>
      </c>
      <c r="E38" s="207">
        <f t="shared" si="13"/>
        <v>12000</v>
      </c>
      <c r="F38" s="207">
        <f t="shared" si="13"/>
        <v>3000</v>
      </c>
      <c r="G38" s="207">
        <f t="shared" si="13"/>
        <v>0</v>
      </c>
      <c r="H38" s="207">
        <f t="shared" si="13"/>
        <v>0</v>
      </c>
      <c r="I38" s="207">
        <f t="shared" si="13"/>
        <v>0</v>
      </c>
      <c r="J38" s="207">
        <f t="shared" si="13"/>
        <v>3000</v>
      </c>
      <c r="K38" s="207">
        <f t="shared" si="13"/>
        <v>0</v>
      </c>
      <c r="L38" s="207">
        <f t="shared" si="13"/>
        <v>0</v>
      </c>
      <c r="M38" s="207">
        <f t="shared" si="13"/>
        <v>0</v>
      </c>
      <c r="N38" s="207">
        <f t="shared" si="13"/>
        <v>0</v>
      </c>
      <c r="O38" s="207">
        <f t="shared" si="13"/>
        <v>0</v>
      </c>
      <c r="P38" s="207">
        <f t="shared" si="13"/>
        <v>15220</v>
      </c>
      <c r="Q38" s="207">
        <f t="shared" si="13"/>
        <v>15460</v>
      </c>
      <c r="R38" s="51"/>
      <c r="S38" s="135"/>
      <c r="T38" s="105"/>
      <c r="V38" s="140"/>
      <c r="W38" s="105"/>
    </row>
    <row r="39" spans="1:23" ht="18" customHeight="1" x14ac:dyDescent="0.25">
      <c r="A39" s="76" t="s">
        <v>265</v>
      </c>
      <c r="B39" s="82" t="s">
        <v>279</v>
      </c>
      <c r="C39" s="78" t="s">
        <v>280</v>
      </c>
      <c r="D39" s="206">
        <f t="shared" si="7"/>
        <v>8000</v>
      </c>
      <c r="E39" s="138">
        <v>8000</v>
      </c>
      <c r="F39" s="206">
        <f t="shared" ref="F39:F42" si="14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8117</v>
      </c>
      <c r="Q39" s="115">
        <v>8254</v>
      </c>
      <c r="R39" s="51"/>
      <c r="S39" s="135"/>
      <c r="T39" s="105"/>
      <c r="V39" s="140"/>
      <c r="W39" s="105"/>
    </row>
    <row r="40" spans="1:23" ht="18" customHeight="1" x14ac:dyDescent="0.25">
      <c r="A40" s="76" t="s">
        <v>268</v>
      </c>
      <c r="B40" s="82" t="s">
        <v>281</v>
      </c>
      <c r="C40" s="78" t="s">
        <v>282</v>
      </c>
      <c r="D40" s="206">
        <f t="shared" si="7"/>
        <v>5000</v>
      </c>
      <c r="E40" s="138">
        <v>2000</v>
      </c>
      <c r="F40" s="206">
        <f t="shared" si="14"/>
        <v>3000</v>
      </c>
      <c r="G40" s="115"/>
      <c r="H40" s="115"/>
      <c r="I40" s="115"/>
      <c r="J40" s="115">
        <v>3000</v>
      </c>
      <c r="K40" s="115"/>
      <c r="L40" s="115"/>
      <c r="M40" s="115"/>
      <c r="N40" s="115"/>
      <c r="O40" s="115"/>
      <c r="P40" s="115">
        <v>5073</v>
      </c>
      <c r="Q40" s="115">
        <v>5146</v>
      </c>
      <c r="R40" s="51"/>
      <c r="S40" s="135"/>
      <c r="T40" s="105"/>
      <c r="V40" s="140"/>
      <c r="W40" s="105"/>
    </row>
    <row r="41" spans="1:23" ht="18" customHeight="1" x14ac:dyDescent="0.25">
      <c r="A41" s="76" t="s">
        <v>271</v>
      </c>
      <c r="B41" s="82" t="s">
        <v>284</v>
      </c>
      <c r="C41" s="78" t="s">
        <v>285</v>
      </c>
      <c r="D41" s="206">
        <f t="shared" si="7"/>
        <v>1000</v>
      </c>
      <c r="E41" s="138">
        <v>1000</v>
      </c>
      <c r="F41" s="206">
        <f t="shared" si="14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1015</v>
      </c>
      <c r="Q41" s="115">
        <v>1030</v>
      </c>
      <c r="R41" s="51"/>
      <c r="S41" s="135"/>
      <c r="T41" s="105"/>
      <c r="V41" s="140"/>
      <c r="W41" s="105"/>
    </row>
    <row r="42" spans="1:23" ht="18" customHeight="1" x14ac:dyDescent="0.25">
      <c r="A42" s="76" t="s">
        <v>274</v>
      </c>
      <c r="B42" s="82" t="s">
        <v>287</v>
      </c>
      <c r="C42" s="78" t="s">
        <v>288</v>
      </c>
      <c r="D42" s="206">
        <f t="shared" si="7"/>
        <v>1000</v>
      </c>
      <c r="E42" s="138">
        <v>1000</v>
      </c>
      <c r="F42" s="206">
        <f t="shared" si="14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>
        <v>1015</v>
      </c>
      <c r="Q42" s="115">
        <v>1030</v>
      </c>
      <c r="R42" s="51"/>
      <c r="S42" s="135"/>
      <c r="T42" s="105"/>
      <c r="V42" s="140"/>
      <c r="W42" s="105"/>
    </row>
    <row r="43" spans="1:23" ht="18" customHeight="1" x14ac:dyDescent="0.25">
      <c r="A43" s="76"/>
      <c r="B43" s="74" t="s">
        <v>289</v>
      </c>
      <c r="C43" s="80" t="s">
        <v>290</v>
      </c>
      <c r="D43" s="207">
        <f>D44</f>
        <v>3000</v>
      </c>
      <c r="E43" s="207">
        <f t="shared" ref="E43:Q43" si="15">E44</f>
        <v>3000</v>
      </c>
      <c r="F43" s="207">
        <f t="shared" si="15"/>
        <v>0</v>
      </c>
      <c r="G43" s="207">
        <f t="shared" si="15"/>
        <v>0</v>
      </c>
      <c r="H43" s="207">
        <f t="shared" si="15"/>
        <v>0</v>
      </c>
      <c r="I43" s="207">
        <f t="shared" si="15"/>
        <v>0</v>
      </c>
      <c r="J43" s="207">
        <f t="shared" si="15"/>
        <v>0</v>
      </c>
      <c r="K43" s="207">
        <f t="shared" si="15"/>
        <v>0</v>
      </c>
      <c r="L43" s="207">
        <f t="shared" si="15"/>
        <v>0</v>
      </c>
      <c r="M43" s="207">
        <f t="shared" si="15"/>
        <v>0</v>
      </c>
      <c r="N43" s="207">
        <f t="shared" si="15"/>
        <v>0</v>
      </c>
      <c r="O43" s="207">
        <f t="shared" si="15"/>
        <v>0</v>
      </c>
      <c r="P43" s="207">
        <f t="shared" si="15"/>
        <v>3044</v>
      </c>
      <c r="Q43" s="207">
        <f t="shared" si="15"/>
        <v>3088</v>
      </c>
      <c r="R43" s="51"/>
      <c r="S43" s="135"/>
      <c r="T43" s="105"/>
      <c r="V43" s="140"/>
      <c r="W43" s="105"/>
    </row>
    <row r="44" spans="1:23" ht="18" customHeight="1" x14ac:dyDescent="0.25">
      <c r="A44" s="81"/>
      <c r="B44" s="74" t="s">
        <v>291</v>
      </c>
      <c r="C44" s="80" t="s">
        <v>292</v>
      </c>
      <c r="D44" s="207">
        <f>SUM(D45:D47)</f>
        <v>3000</v>
      </c>
      <c r="E44" s="207">
        <f t="shared" ref="E44:Q44" si="16">SUM(E45:E47)</f>
        <v>3000</v>
      </c>
      <c r="F44" s="207">
        <f t="shared" si="16"/>
        <v>0</v>
      </c>
      <c r="G44" s="207">
        <f t="shared" si="16"/>
        <v>0</v>
      </c>
      <c r="H44" s="207">
        <f t="shared" si="16"/>
        <v>0</v>
      </c>
      <c r="I44" s="207">
        <f t="shared" si="16"/>
        <v>0</v>
      </c>
      <c r="J44" s="207">
        <f t="shared" si="16"/>
        <v>0</v>
      </c>
      <c r="K44" s="207">
        <f t="shared" si="16"/>
        <v>0</v>
      </c>
      <c r="L44" s="207">
        <f t="shared" si="16"/>
        <v>0</v>
      </c>
      <c r="M44" s="207">
        <f t="shared" si="16"/>
        <v>0</v>
      </c>
      <c r="N44" s="207">
        <f t="shared" si="16"/>
        <v>0</v>
      </c>
      <c r="O44" s="207">
        <f t="shared" si="16"/>
        <v>0</v>
      </c>
      <c r="P44" s="207">
        <f t="shared" si="16"/>
        <v>3044</v>
      </c>
      <c r="Q44" s="207">
        <f t="shared" si="16"/>
        <v>3088</v>
      </c>
      <c r="R44" s="51"/>
      <c r="S44" s="135"/>
      <c r="T44" s="105"/>
      <c r="V44" s="140"/>
      <c r="W44" s="105"/>
    </row>
    <row r="45" spans="1:23" ht="18" customHeight="1" x14ac:dyDescent="0.25">
      <c r="A45" s="76" t="s">
        <v>277</v>
      </c>
      <c r="B45" s="82" t="s">
        <v>294</v>
      </c>
      <c r="C45" s="78" t="s">
        <v>295</v>
      </c>
      <c r="D45" s="206">
        <f t="shared" ref="D45:D47" si="17">E45+F45</f>
        <v>2000</v>
      </c>
      <c r="E45" s="138">
        <v>2000</v>
      </c>
      <c r="F45" s="206">
        <f t="shared" ref="F45:F47" si="18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2029</v>
      </c>
      <c r="Q45" s="115">
        <v>2058</v>
      </c>
      <c r="R45" s="51"/>
      <c r="S45" s="135"/>
      <c r="T45" s="105"/>
      <c r="V45" s="140"/>
      <c r="W45" s="105"/>
    </row>
    <row r="46" spans="1:23" ht="18" customHeight="1" x14ac:dyDescent="0.25">
      <c r="A46" s="76" t="s">
        <v>278</v>
      </c>
      <c r="B46" s="82" t="s">
        <v>296</v>
      </c>
      <c r="C46" s="78" t="s">
        <v>297</v>
      </c>
      <c r="D46" s="206">
        <f t="shared" si="17"/>
        <v>1000</v>
      </c>
      <c r="E46" s="138">
        <v>1000</v>
      </c>
      <c r="F46" s="206">
        <f t="shared" si="18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v>1015</v>
      </c>
      <c r="Q46" s="115">
        <v>1030</v>
      </c>
      <c r="R46" s="51"/>
      <c r="S46" s="135"/>
      <c r="T46" s="105"/>
      <c r="V46" s="140"/>
      <c r="W46" s="105"/>
    </row>
    <row r="47" spans="1:23" ht="18" customHeight="1" x14ac:dyDescent="0.25">
      <c r="A47" s="76" t="s">
        <v>283</v>
      </c>
      <c r="B47" s="82" t="s">
        <v>344</v>
      </c>
      <c r="C47" s="78" t="s">
        <v>345</v>
      </c>
      <c r="D47" s="206">
        <f t="shared" si="17"/>
        <v>0</v>
      </c>
      <c r="E47" s="138"/>
      <c r="F47" s="206">
        <f t="shared" si="18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51"/>
      <c r="S47" s="135"/>
      <c r="T47" s="105"/>
      <c r="V47" s="140"/>
      <c r="W47" s="105"/>
    </row>
    <row r="48" spans="1:23" ht="29.25" hidden="1" customHeight="1" x14ac:dyDescent="0.25">
      <c r="A48" s="76"/>
      <c r="B48" s="74" t="s">
        <v>298</v>
      </c>
      <c r="C48" s="84" t="s">
        <v>368</v>
      </c>
      <c r="D48" s="207">
        <f t="shared" ref="D48:Q49" si="19">D49</f>
        <v>0</v>
      </c>
      <c r="E48" s="200">
        <f t="shared" si="19"/>
        <v>0</v>
      </c>
      <c r="F48" s="207">
        <f t="shared" si="19"/>
        <v>0</v>
      </c>
      <c r="G48" s="200">
        <f t="shared" si="19"/>
        <v>0</v>
      </c>
      <c r="H48" s="200">
        <f t="shared" si="19"/>
        <v>0</v>
      </c>
      <c r="I48" s="200">
        <f t="shared" si="19"/>
        <v>0</v>
      </c>
      <c r="J48" s="200">
        <f t="shared" si="19"/>
        <v>0</v>
      </c>
      <c r="K48" s="200">
        <f t="shared" si="19"/>
        <v>0</v>
      </c>
      <c r="L48" s="200">
        <f t="shared" si="19"/>
        <v>0</v>
      </c>
      <c r="M48" s="200">
        <f t="shared" si="19"/>
        <v>0</v>
      </c>
      <c r="N48" s="200">
        <f t="shared" si="19"/>
        <v>0</v>
      </c>
      <c r="O48" s="200">
        <f t="shared" si="19"/>
        <v>0</v>
      </c>
      <c r="P48" s="200">
        <f t="shared" si="19"/>
        <v>0</v>
      </c>
      <c r="Q48" s="201">
        <f t="shared" si="19"/>
        <v>0</v>
      </c>
      <c r="R48" s="51"/>
      <c r="S48" s="135"/>
      <c r="T48" s="105"/>
      <c r="V48" s="140"/>
      <c r="W48" s="105"/>
    </row>
    <row r="49" spans="1:80" ht="18" hidden="1" customHeight="1" x14ac:dyDescent="0.25">
      <c r="A49" s="76"/>
      <c r="B49" s="82" t="s">
        <v>374</v>
      </c>
      <c r="C49" s="80" t="s">
        <v>376</v>
      </c>
      <c r="D49" s="207">
        <f t="shared" si="19"/>
        <v>0</v>
      </c>
      <c r="E49" s="200">
        <f t="shared" si="19"/>
        <v>0</v>
      </c>
      <c r="F49" s="207">
        <f t="shared" si="19"/>
        <v>0</v>
      </c>
      <c r="G49" s="200">
        <f t="shared" si="19"/>
        <v>0</v>
      </c>
      <c r="H49" s="200">
        <f t="shared" si="19"/>
        <v>0</v>
      </c>
      <c r="I49" s="200">
        <f t="shared" si="19"/>
        <v>0</v>
      </c>
      <c r="J49" s="200">
        <f t="shared" si="19"/>
        <v>0</v>
      </c>
      <c r="K49" s="200">
        <f t="shared" si="19"/>
        <v>0</v>
      </c>
      <c r="L49" s="200">
        <f t="shared" si="19"/>
        <v>0</v>
      </c>
      <c r="M49" s="200">
        <f t="shared" si="19"/>
        <v>0</v>
      </c>
      <c r="N49" s="200">
        <f t="shared" si="19"/>
        <v>0</v>
      </c>
      <c r="O49" s="200">
        <f t="shared" si="19"/>
        <v>0</v>
      </c>
      <c r="P49" s="200">
        <f t="shared" si="19"/>
        <v>0</v>
      </c>
      <c r="Q49" s="201">
        <f t="shared" si="19"/>
        <v>0</v>
      </c>
      <c r="R49" s="51"/>
      <c r="S49" s="135"/>
      <c r="T49" s="105"/>
      <c r="V49" s="140"/>
      <c r="W49" s="105"/>
    </row>
    <row r="50" spans="1:80" ht="18" hidden="1" customHeight="1" x14ac:dyDescent="0.25">
      <c r="A50" s="76"/>
      <c r="B50" s="82" t="s">
        <v>375</v>
      </c>
      <c r="C50" s="78" t="s">
        <v>377</v>
      </c>
      <c r="D50" s="206">
        <f t="shared" ref="D50" si="20">E50+F50</f>
        <v>0</v>
      </c>
      <c r="E50" s="138"/>
      <c r="F50" s="206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8"/>
      <c r="Q50" s="139"/>
      <c r="R50" s="51"/>
      <c r="S50" s="135"/>
      <c r="T50" s="105"/>
      <c r="V50" s="140"/>
      <c r="W50" s="105"/>
    </row>
    <row r="51" spans="1:80" s="45" customFormat="1" ht="39" customHeight="1" x14ac:dyDescent="0.25">
      <c r="A51" s="293" t="s">
        <v>346</v>
      </c>
      <c r="B51" s="294"/>
      <c r="C51" s="295"/>
      <c r="D51" s="208">
        <f>D52</f>
        <v>40000</v>
      </c>
      <c r="E51" s="208">
        <f t="shared" ref="E51:Q52" si="21">E52</f>
        <v>0</v>
      </c>
      <c r="F51" s="208">
        <f t="shared" si="21"/>
        <v>40000</v>
      </c>
      <c r="G51" s="208">
        <f t="shared" si="21"/>
        <v>0</v>
      </c>
      <c r="H51" s="208">
        <f t="shared" si="21"/>
        <v>0</v>
      </c>
      <c r="I51" s="208">
        <f t="shared" si="21"/>
        <v>0</v>
      </c>
      <c r="J51" s="208">
        <f t="shared" si="21"/>
        <v>40000</v>
      </c>
      <c r="K51" s="208">
        <f t="shared" si="21"/>
        <v>0</v>
      </c>
      <c r="L51" s="208">
        <f t="shared" si="21"/>
        <v>0</v>
      </c>
      <c r="M51" s="208">
        <f t="shared" si="21"/>
        <v>0</v>
      </c>
      <c r="N51" s="208">
        <f t="shared" si="21"/>
        <v>0</v>
      </c>
      <c r="O51" s="208">
        <f t="shared" si="21"/>
        <v>0</v>
      </c>
      <c r="P51" s="208">
        <f t="shared" si="21"/>
        <v>40000</v>
      </c>
      <c r="Q51" s="208">
        <f t="shared" si="21"/>
        <v>40000</v>
      </c>
      <c r="R51" s="51"/>
      <c r="S51" s="135"/>
      <c r="T51" s="105"/>
      <c r="U51" s="54"/>
      <c r="V51" s="140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25">
      <c r="A52" s="71"/>
      <c r="B52" s="72" t="s">
        <v>219</v>
      </c>
      <c r="C52" s="73" t="s">
        <v>8</v>
      </c>
      <c r="D52" s="207">
        <f>D53</f>
        <v>40000</v>
      </c>
      <c r="E52" s="207">
        <f t="shared" si="21"/>
        <v>0</v>
      </c>
      <c r="F52" s="207">
        <f t="shared" si="21"/>
        <v>40000</v>
      </c>
      <c r="G52" s="207">
        <f t="shared" si="21"/>
        <v>0</v>
      </c>
      <c r="H52" s="207">
        <f t="shared" si="21"/>
        <v>0</v>
      </c>
      <c r="I52" s="207">
        <f t="shared" si="21"/>
        <v>0</v>
      </c>
      <c r="J52" s="207">
        <f t="shared" si="21"/>
        <v>40000</v>
      </c>
      <c r="K52" s="207">
        <f t="shared" si="21"/>
        <v>0</v>
      </c>
      <c r="L52" s="207">
        <f t="shared" si="21"/>
        <v>0</v>
      </c>
      <c r="M52" s="207">
        <f t="shared" si="21"/>
        <v>0</v>
      </c>
      <c r="N52" s="207">
        <f t="shared" si="21"/>
        <v>0</v>
      </c>
      <c r="O52" s="207">
        <f t="shared" si="21"/>
        <v>0</v>
      </c>
      <c r="P52" s="207">
        <f t="shared" si="21"/>
        <v>40000</v>
      </c>
      <c r="Q52" s="207">
        <f t="shared" si="21"/>
        <v>40000</v>
      </c>
      <c r="R52" s="51"/>
      <c r="S52" s="141"/>
      <c r="T52" s="55"/>
      <c r="U52" s="56"/>
      <c r="V52" s="142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25">
      <c r="A53" s="71"/>
      <c r="B53" s="72" t="s">
        <v>324</v>
      </c>
      <c r="C53" s="85" t="s">
        <v>363</v>
      </c>
      <c r="D53" s="207">
        <f>D54+D56</f>
        <v>40000</v>
      </c>
      <c r="E53" s="207">
        <f t="shared" ref="E53:Q53" si="22">E54+E56</f>
        <v>0</v>
      </c>
      <c r="F53" s="207">
        <f t="shared" si="22"/>
        <v>40000</v>
      </c>
      <c r="G53" s="207">
        <f t="shared" si="22"/>
        <v>0</v>
      </c>
      <c r="H53" s="207">
        <f t="shared" si="22"/>
        <v>0</v>
      </c>
      <c r="I53" s="207">
        <f t="shared" si="22"/>
        <v>0</v>
      </c>
      <c r="J53" s="207">
        <f t="shared" si="22"/>
        <v>40000</v>
      </c>
      <c r="K53" s="207">
        <f t="shared" si="22"/>
        <v>0</v>
      </c>
      <c r="L53" s="207">
        <f t="shared" si="22"/>
        <v>0</v>
      </c>
      <c r="M53" s="207">
        <f t="shared" si="22"/>
        <v>0</v>
      </c>
      <c r="N53" s="207">
        <f t="shared" si="22"/>
        <v>0</v>
      </c>
      <c r="O53" s="207">
        <f t="shared" si="22"/>
        <v>0</v>
      </c>
      <c r="P53" s="207">
        <f t="shared" si="22"/>
        <v>40000</v>
      </c>
      <c r="Q53" s="207">
        <f t="shared" si="22"/>
        <v>40000</v>
      </c>
      <c r="R53" s="51"/>
      <c r="S53" s="135"/>
      <c r="T53" s="105"/>
      <c r="U53" s="52"/>
      <c r="V53" s="140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25">
      <c r="A54" s="71"/>
      <c r="B54" s="72" t="s">
        <v>361</v>
      </c>
      <c r="C54" s="73" t="s">
        <v>364</v>
      </c>
      <c r="D54" s="207">
        <f>D55</f>
        <v>0</v>
      </c>
      <c r="E54" s="207">
        <f t="shared" ref="E54:Q54" si="23">E55</f>
        <v>0</v>
      </c>
      <c r="F54" s="207">
        <f t="shared" si="23"/>
        <v>0</v>
      </c>
      <c r="G54" s="207">
        <f t="shared" si="23"/>
        <v>0</v>
      </c>
      <c r="H54" s="207">
        <f t="shared" si="23"/>
        <v>0</v>
      </c>
      <c r="I54" s="207">
        <f t="shared" si="23"/>
        <v>0</v>
      </c>
      <c r="J54" s="207">
        <f t="shared" si="23"/>
        <v>0</v>
      </c>
      <c r="K54" s="207">
        <f t="shared" si="23"/>
        <v>0</v>
      </c>
      <c r="L54" s="207">
        <f t="shared" si="23"/>
        <v>0</v>
      </c>
      <c r="M54" s="207">
        <f t="shared" si="23"/>
        <v>0</v>
      </c>
      <c r="N54" s="207">
        <f t="shared" si="23"/>
        <v>0</v>
      </c>
      <c r="O54" s="207">
        <f t="shared" si="23"/>
        <v>0</v>
      </c>
      <c r="P54" s="207">
        <f t="shared" si="23"/>
        <v>0</v>
      </c>
      <c r="Q54" s="207">
        <f t="shared" si="23"/>
        <v>0</v>
      </c>
      <c r="R54" s="51"/>
      <c r="S54" s="135"/>
      <c r="T54" s="105"/>
      <c r="U54" s="52"/>
      <c r="V54" s="140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25">
      <c r="A55" s="76" t="s">
        <v>286</v>
      </c>
      <c r="B55" s="87" t="s">
        <v>365</v>
      </c>
      <c r="C55" s="78" t="s">
        <v>127</v>
      </c>
      <c r="D55" s="206">
        <f t="shared" ref="D55:D58" si="24">E55+F55</f>
        <v>0</v>
      </c>
      <c r="E55" s="138"/>
      <c r="F55" s="206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5"/>
      <c r="T55" s="105"/>
      <c r="V55" s="140"/>
      <c r="W55" s="105"/>
    </row>
    <row r="56" spans="1:80" s="39" customFormat="1" ht="18" customHeight="1" x14ac:dyDescent="0.25">
      <c r="A56" s="81"/>
      <c r="B56" s="88" t="s">
        <v>325</v>
      </c>
      <c r="C56" s="80" t="s">
        <v>326</v>
      </c>
      <c r="D56" s="207">
        <f t="shared" ref="D56:Q56" si="25">SUM(D57:D58)</f>
        <v>40000</v>
      </c>
      <c r="E56" s="207">
        <f t="shared" si="25"/>
        <v>0</v>
      </c>
      <c r="F56" s="207">
        <f t="shared" si="25"/>
        <v>40000</v>
      </c>
      <c r="G56" s="207">
        <f t="shared" si="25"/>
        <v>0</v>
      </c>
      <c r="H56" s="207">
        <f t="shared" si="25"/>
        <v>0</v>
      </c>
      <c r="I56" s="207">
        <f t="shared" si="25"/>
        <v>0</v>
      </c>
      <c r="J56" s="207">
        <f t="shared" si="25"/>
        <v>40000</v>
      </c>
      <c r="K56" s="207">
        <f t="shared" si="25"/>
        <v>0</v>
      </c>
      <c r="L56" s="207">
        <f t="shared" si="25"/>
        <v>0</v>
      </c>
      <c r="M56" s="207">
        <f t="shared" si="25"/>
        <v>0</v>
      </c>
      <c r="N56" s="207">
        <f t="shared" si="25"/>
        <v>0</v>
      </c>
      <c r="O56" s="207">
        <f t="shared" si="25"/>
        <v>0</v>
      </c>
      <c r="P56" s="207">
        <f t="shared" si="25"/>
        <v>40000</v>
      </c>
      <c r="Q56" s="207">
        <f t="shared" si="25"/>
        <v>40000</v>
      </c>
      <c r="R56" s="51"/>
      <c r="S56" s="135"/>
      <c r="T56" s="105"/>
      <c r="U56" s="52"/>
      <c r="V56" s="140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25">
      <c r="A57" s="76" t="s">
        <v>293</v>
      </c>
      <c r="B57" s="87" t="s">
        <v>327</v>
      </c>
      <c r="C57" s="78" t="s">
        <v>130</v>
      </c>
      <c r="D57" s="206">
        <f t="shared" si="24"/>
        <v>40000</v>
      </c>
      <c r="E57" s="138"/>
      <c r="F57" s="206">
        <f t="shared" ref="F57:F58" si="26">SUM(G57:N57)</f>
        <v>40000</v>
      </c>
      <c r="G57" s="115"/>
      <c r="H57" s="115"/>
      <c r="I57" s="115"/>
      <c r="J57" s="115">
        <v>40000</v>
      </c>
      <c r="K57" s="115"/>
      <c r="L57" s="115"/>
      <c r="M57" s="115"/>
      <c r="N57" s="115"/>
      <c r="O57" s="115"/>
      <c r="P57" s="115">
        <v>40000</v>
      </c>
      <c r="Q57" s="115">
        <v>40000</v>
      </c>
      <c r="R57" s="51"/>
      <c r="S57" s="135"/>
      <c r="T57" s="105"/>
      <c r="V57" s="140"/>
      <c r="W57" s="105"/>
    </row>
    <row r="58" spans="1:80" ht="18" customHeight="1" x14ac:dyDescent="0.25">
      <c r="A58" s="76" t="s">
        <v>311</v>
      </c>
      <c r="B58" s="87" t="s">
        <v>330</v>
      </c>
      <c r="C58" s="78" t="s">
        <v>136</v>
      </c>
      <c r="D58" s="206">
        <f t="shared" si="24"/>
        <v>0</v>
      </c>
      <c r="E58" s="138"/>
      <c r="F58" s="206">
        <f t="shared" si="26"/>
        <v>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51"/>
      <c r="S58" s="135"/>
      <c r="T58" s="105"/>
      <c r="V58" s="140"/>
      <c r="W58" s="105"/>
    </row>
    <row r="59" spans="1:80" s="46" customFormat="1" ht="43.5" customHeight="1" x14ac:dyDescent="0.25">
      <c r="A59" s="272" t="s">
        <v>347</v>
      </c>
      <c r="B59" s="273"/>
      <c r="C59" s="274"/>
      <c r="D59" s="209">
        <f t="shared" ref="D59:Q59" si="27">D60+D76+D80+D84+D88+D92+D98+D102+D106+D121+D128+D144</f>
        <v>1267000</v>
      </c>
      <c r="E59" s="209">
        <f t="shared" si="27"/>
        <v>937000</v>
      </c>
      <c r="F59" s="209">
        <f t="shared" si="27"/>
        <v>330000</v>
      </c>
      <c r="G59" s="209">
        <f t="shared" si="27"/>
        <v>8000</v>
      </c>
      <c r="H59" s="209">
        <f t="shared" si="27"/>
        <v>0</v>
      </c>
      <c r="I59" s="209">
        <f t="shared" si="27"/>
        <v>317000</v>
      </c>
      <c r="J59" s="209">
        <f t="shared" si="27"/>
        <v>5000</v>
      </c>
      <c r="K59" s="209">
        <f t="shared" si="27"/>
        <v>0</v>
      </c>
      <c r="L59" s="209">
        <f t="shared" si="27"/>
        <v>0</v>
      </c>
      <c r="M59" s="209">
        <f t="shared" si="27"/>
        <v>0</v>
      </c>
      <c r="N59" s="209">
        <f t="shared" si="27"/>
        <v>0</v>
      </c>
      <c r="O59" s="209">
        <f t="shared" si="27"/>
        <v>0</v>
      </c>
      <c r="P59" s="209">
        <f t="shared" si="27"/>
        <v>1277097</v>
      </c>
      <c r="Q59" s="209">
        <f t="shared" si="27"/>
        <v>1295491.3</v>
      </c>
      <c r="R59" s="51"/>
      <c r="S59" s="135"/>
      <c r="T59" s="105"/>
      <c r="U59" s="53"/>
      <c r="V59" s="140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25">
      <c r="A60" s="275" t="s">
        <v>348</v>
      </c>
      <c r="B60" s="276"/>
      <c r="C60" s="277"/>
      <c r="D60" s="208">
        <f>D61</f>
        <v>262000</v>
      </c>
      <c r="E60" s="208">
        <f>E61</f>
        <v>187000</v>
      </c>
      <c r="F60" s="208">
        <f>F61</f>
        <v>75000</v>
      </c>
      <c r="G60" s="208">
        <f t="shared" ref="G60:Q60" si="28">G61</f>
        <v>0</v>
      </c>
      <c r="H60" s="208">
        <f t="shared" si="28"/>
        <v>0</v>
      </c>
      <c r="I60" s="208">
        <f t="shared" si="28"/>
        <v>75000</v>
      </c>
      <c r="J60" s="208">
        <f t="shared" si="28"/>
        <v>0</v>
      </c>
      <c r="K60" s="208">
        <f t="shared" si="28"/>
        <v>0</v>
      </c>
      <c r="L60" s="208">
        <f t="shared" si="28"/>
        <v>0</v>
      </c>
      <c r="M60" s="208">
        <f t="shared" si="28"/>
        <v>0</v>
      </c>
      <c r="N60" s="208">
        <f t="shared" si="28"/>
        <v>0</v>
      </c>
      <c r="O60" s="208">
        <f t="shared" si="28"/>
        <v>0</v>
      </c>
      <c r="P60" s="208">
        <f t="shared" si="28"/>
        <v>257424</v>
      </c>
      <c r="Q60" s="218">
        <f t="shared" si="28"/>
        <v>261132</v>
      </c>
      <c r="R60" s="51"/>
      <c r="S60" s="135"/>
      <c r="T60" s="105"/>
      <c r="U60" s="57"/>
      <c r="V60" s="140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25">
      <c r="A61" s="71"/>
      <c r="B61" s="72" t="s">
        <v>205</v>
      </c>
      <c r="C61" s="73" t="s">
        <v>378</v>
      </c>
      <c r="D61" s="207">
        <f>D62+D70+D73</f>
        <v>262000</v>
      </c>
      <c r="E61" s="207">
        <f>E62+E70+E73</f>
        <v>187000</v>
      </c>
      <c r="F61" s="207">
        <f>F62+F70+F73</f>
        <v>75000</v>
      </c>
      <c r="G61" s="207">
        <f t="shared" ref="G61:Q61" si="29">G62+G70+G73</f>
        <v>0</v>
      </c>
      <c r="H61" s="207">
        <f t="shared" si="29"/>
        <v>0</v>
      </c>
      <c r="I61" s="207">
        <f t="shared" si="29"/>
        <v>75000</v>
      </c>
      <c r="J61" s="207">
        <f t="shared" si="29"/>
        <v>0</v>
      </c>
      <c r="K61" s="207">
        <f t="shared" si="29"/>
        <v>0</v>
      </c>
      <c r="L61" s="207">
        <f t="shared" si="29"/>
        <v>0</v>
      </c>
      <c r="M61" s="207">
        <f t="shared" si="29"/>
        <v>0</v>
      </c>
      <c r="N61" s="207">
        <f t="shared" si="29"/>
        <v>0</v>
      </c>
      <c r="O61" s="207">
        <f t="shared" si="29"/>
        <v>0</v>
      </c>
      <c r="P61" s="207">
        <f t="shared" si="29"/>
        <v>257424</v>
      </c>
      <c r="Q61" s="217">
        <f t="shared" si="29"/>
        <v>261132</v>
      </c>
      <c r="R61" s="51"/>
      <c r="S61" s="135"/>
      <c r="T61" s="105"/>
      <c r="U61" s="56"/>
      <c r="V61" s="140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25">
      <c r="A62" s="89"/>
      <c r="B62" s="90" t="s">
        <v>206</v>
      </c>
      <c r="C62" s="91" t="s">
        <v>207</v>
      </c>
      <c r="D62" s="207">
        <f>D63+D65+D67</f>
        <v>253720</v>
      </c>
      <c r="E62" s="207">
        <f>E63+E65+E67</f>
        <v>178720</v>
      </c>
      <c r="F62" s="207">
        <f>F63+F65+F67</f>
        <v>75000</v>
      </c>
      <c r="G62" s="207">
        <f t="shared" ref="G62:Q62" si="30">G63+G65+G67</f>
        <v>0</v>
      </c>
      <c r="H62" s="207">
        <f t="shared" si="30"/>
        <v>0</v>
      </c>
      <c r="I62" s="207">
        <f t="shared" si="30"/>
        <v>75000</v>
      </c>
      <c r="J62" s="207">
        <f t="shared" si="30"/>
        <v>0</v>
      </c>
      <c r="K62" s="207">
        <f t="shared" si="30"/>
        <v>0</v>
      </c>
      <c r="L62" s="207">
        <f t="shared" si="30"/>
        <v>0</v>
      </c>
      <c r="M62" s="207">
        <f t="shared" si="30"/>
        <v>0</v>
      </c>
      <c r="N62" s="207">
        <f t="shared" si="30"/>
        <v>0</v>
      </c>
      <c r="O62" s="207">
        <f t="shared" si="30"/>
        <v>0</v>
      </c>
      <c r="P62" s="207">
        <f t="shared" si="30"/>
        <v>257424</v>
      </c>
      <c r="Q62" s="217">
        <f t="shared" si="30"/>
        <v>261132</v>
      </c>
      <c r="R62" s="51"/>
      <c r="S62" s="135"/>
      <c r="T62" s="105"/>
      <c r="U62" s="52"/>
      <c r="V62" s="140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25">
      <c r="A63" s="71"/>
      <c r="B63" s="90" t="s">
        <v>208</v>
      </c>
      <c r="C63" s="91" t="s">
        <v>366</v>
      </c>
      <c r="D63" s="207">
        <f>D64</f>
        <v>220827.08</v>
      </c>
      <c r="E63" s="207">
        <f>E64</f>
        <v>145827.07999999999</v>
      </c>
      <c r="F63" s="207">
        <f>F64</f>
        <v>75000</v>
      </c>
      <c r="G63" s="207">
        <f t="shared" ref="G63:Q63" si="31">G64</f>
        <v>0</v>
      </c>
      <c r="H63" s="207">
        <f t="shared" si="31"/>
        <v>0</v>
      </c>
      <c r="I63" s="207">
        <f t="shared" si="31"/>
        <v>75000</v>
      </c>
      <c r="J63" s="207">
        <f t="shared" si="31"/>
        <v>0</v>
      </c>
      <c r="K63" s="207">
        <f t="shared" si="31"/>
        <v>0</v>
      </c>
      <c r="L63" s="207">
        <f t="shared" si="31"/>
        <v>0</v>
      </c>
      <c r="M63" s="207">
        <f t="shared" si="31"/>
        <v>0</v>
      </c>
      <c r="N63" s="207">
        <f t="shared" si="31"/>
        <v>0</v>
      </c>
      <c r="O63" s="207">
        <f t="shared" si="31"/>
        <v>0</v>
      </c>
      <c r="P63" s="207">
        <f t="shared" si="31"/>
        <v>224051</v>
      </c>
      <c r="Q63" s="217">
        <f t="shared" si="31"/>
        <v>227278</v>
      </c>
      <c r="R63" s="51"/>
      <c r="S63" s="135"/>
      <c r="T63" s="105"/>
      <c r="U63" s="52"/>
      <c r="V63" s="140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25">
      <c r="A64" s="76" t="s">
        <v>313</v>
      </c>
      <c r="B64" s="87" t="s">
        <v>210</v>
      </c>
      <c r="C64" s="78" t="s">
        <v>211</v>
      </c>
      <c r="D64" s="206">
        <f t="shared" ref="D64" si="32">E64+F64</f>
        <v>220827.08</v>
      </c>
      <c r="E64" s="138">
        <v>145827.07999999999</v>
      </c>
      <c r="F64" s="206">
        <f>SUM(G64:N64)</f>
        <v>75000</v>
      </c>
      <c r="G64" s="138"/>
      <c r="H64" s="138"/>
      <c r="I64" s="138">
        <v>75000</v>
      </c>
      <c r="J64" s="138"/>
      <c r="K64" s="138"/>
      <c r="L64" s="138"/>
      <c r="M64" s="138"/>
      <c r="N64" s="138"/>
      <c r="O64" s="138"/>
      <c r="P64" s="138">
        <v>224051</v>
      </c>
      <c r="Q64" s="139">
        <v>227278</v>
      </c>
      <c r="R64" s="51"/>
      <c r="S64" s="135"/>
      <c r="T64" s="105"/>
      <c r="V64" s="140"/>
      <c r="W64" s="105"/>
    </row>
    <row r="65" spans="1:80" s="39" customFormat="1" ht="18" customHeight="1" x14ac:dyDescent="0.25">
      <c r="A65" s="81"/>
      <c r="B65" s="92" t="s">
        <v>367</v>
      </c>
      <c r="C65" s="93" t="s">
        <v>212</v>
      </c>
      <c r="D65" s="207">
        <f t="shared" ref="D65:E65" si="33">D66</f>
        <v>5000</v>
      </c>
      <c r="E65" s="207">
        <f t="shared" si="33"/>
        <v>5000</v>
      </c>
      <c r="F65" s="207">
        <f>F66</f>
        <v>0</v>
      </c>
      <c r="G65" s="207">
        <f t="shared" ref="G65:Q65" si="34">G66</f>
        <v>0</v>
      </c>
      <c r="H65" s="207">
        <f t="shared" si="34"/>
        <v>0</v>
      </c>
      <c r="I65" s="207">
        <f t="shared" si="34"/>
        <v>0</v>
      </c>
      <c r="J65" s="207">
        <f t="shared" si="34"/>
        <v>0</v>
      </c>
      <c r="K65" s="207">
        <f t="shared" si="34"/>
        <v>0</v>
      </c>
      <c r="L65" s="207">
        <f t="shared" si="34"/>
        <v>0</v>
      </c>
      <c r="M65" s="207">
        <f t="shared" si="34"/>
        <v>0</v>
      </c>
      <c r="N65" s="207">
        <f t="shared" si="34"/>
        <v>0</v>
      </c>
      <c r="O65" s="207">
        <f t="shared" si="34"/>
        <v>0</v>
      </c>
      <c r="P65" s="207">
        <f t="shared" si="34"/>
        <v>5073</v>
      </c>
      <c r="Q65" s="217">
        <f t="shared" si="34"/>
        <v>5146</v>
      </c>
      <c r="R65" s="51"/>
      <c r="S65" s="135"/>
      <c r="T65" s="105"/>
      <c r="U65" s="52"/>
      <c r="V65" s="140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25">
      <c r="A66" s="76" t="s">
        <v>314</v>
      </c>
      <c r="B66" s="87" t="s">
        <v>214</v>
      </c>
      <c r="C66" s="78" t="s">
        <v>215</v>
      </c>
      <c r="D66" s="206">
        <f t="shared" ref="D66" si="35">E66+F66</f>
        <v>5000</v>
      </c>
      <c r="E66" s="138">
        <v>5000</v>
      </c>
      <c r="F66" s="206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v>5073</v>
      </c>
      <c r="Q66" s="115">
        <v>5146</v>
      </c>
      <c r="R66" s="51"/>
      <c r="S66" s="135"/>
      <c r="T66" s="105"/>
      <c r="V66" s="140"/>
      <c r="W66" s="105"/>
    </row>
    <row r="67" spans="1:80" s="39" customFormat="1" ht="16.5" customHeight="1" x14ac:dyDescent="0.25">
      <c r="A67" s="81"/>
      <c r="B67" s="92" t="s">
        <v>350</v>
      </c>
      <c r="C67" s="93" t="s">
        <v>216</v>
      </c>
      <c r="D67" s="207">
        <f t="shared" ref="D67:E67" si="36">D68+D69</f>
        <v>27892.92</v>
      </c>
      <c r="E67" s="207">
        <f t="shared" si="36"/>
        <v>27892.92</v>
      </c>
      <c r="F67" s="207">
        <f>F68+F69</f>
        <v>0</v>
      </c>
      <c r="G67" s="207">
        <f t="shared" ref="G67:Q67" si="37">G68+G69</f>
        <v>0</v>
      </c>
      <c r="H67" s="207">
        <f t="shared" si="37"/>
        <v>0</v>
      </c>
      <c r="I67" s="207">
        <f t="shared" si="37"/>
        <v>0</v>
      </c>
      <c r="J67" s="207">
        <f t="shared" si="37"/>
        <v>0</v>
      </c>
      <c r="K67" s="207">
        <f t="shared" si="37"/>
        <v>0</v>
      </c>
      <c r="L67" s="207">
        <f t="shared" si="37"/>
        <v>0</v>
      </c>
      <c r="M67" s="207">
        <f t="shared" si="37"/>
        <v>0</v>
      </c>
      <c r="N67" s="207">
        <f t="shared" si="37"/>
        <v>0</v>
      </c>
      <c r="O67" s="207">
        <f t="shared" si="37"/>
        <v>0</v>
      </c>
      <c r="P67" s="207">
        <f t="shared" si="37"/>
        <v>28300</v>
      </c>
      <c r="Q67" s="217">
        <f t="shared" si="37"/>
        <v>28708</v>
      </c>
      <c r="R67" s="51"/>
      <c r="S67" s="135"/>
      <c r="T67" s="105"/>
      <c r="U67" s="52"/>
      <c r="V67" s="140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25">
      <c r="A68" s="76" t="s">
        <v>315</v>
      </c>
      <c r="B68" s="87" t="s">
        <v>217</v>
      </c>
      <c r="C68" s="78" t="s">
        <v>218</v>
      </c>
      <c r="D68" s="206">
        <f t="shared" ref="D68:D69" si="38">E68+F68</f>
        <v>25087.919999999998</v>
      </c>
      <c r="E68" s="138">
        <v>25087.919999999998</v>
      </c>
      <c r="F68" s="206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v>25454</v>
      </c>
      <c r="Q68" s="115">
        <v>25821</v>
      </c>
      <c r="R68" s="51"/>
      <c r="S68" s="135"/>
      <c r="T68" s="105"/>
      <c r="V68" s="140"/>
      <c r="W68" s="105"/>
    </row>
    <row r="69" spans="1:80" ht="18" customHeight="1" x14ac:dyDescent="0.25">
      <c r="A69" s="76" t="s">
        <v>316</v>
      </c>
      <c r="B69" s="87" t="s">
        <v>220</v>
      </c>
      <c r="C69" s="78" t="s">
        <v>349</v>
      </c>
      <c r="D69" s="206">
        <f t="shared" si="38"/>
        <v>2805</v>
      </c>
      <c r="E69" s="138">
        <v>2805</v>
      </c>
      <c r="F69" s="206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v>2846</v>
      </c>
      <c r="Q69" s="115">
        <v>2887</v>
      </c>
      <c r="R69" s="51"/>
      <c r="S69" s="135"/>
      <c r="T69" s="105"/>
      <c r="V69" s="140"/>
      <c r="W69" s="105"/>
    </row>
    <row r="70" spans="1:80" s="39" customFormat="1" ht="18" customHeight="1" x14ac:dyDescent="0.25">
      <c r="A70" s="81"/>
      <c r="B70" s="74" t="s">
        <v>221</v>
      </c>
      <c r="C70" s="75" t="s">
        <v>222</v>
      </c>
      <c r="D70" s="207">
        <f t="shared" ref="D70:Q74" si="39">D71</f>
        <v>8280</v>
      </c>
      <c r="E70" s="207">
        <f t="shared" si="39"/>
        <v>8280</v>
      </c>
      <c r="F70" s="207">
        <f t="shared" si="39"/>
        <v>0</v>
      </c>
      <c r="G70" s="207">
        <f t="shared" si="39"/>
        <v>0</v>
      </c>
      <c r="H70" s="207">
        <f t="shared" si="39"/>
        <v>0</v>
      </c>
      <c r="I70" s="207">
        <f t="shared" si="39"/>
        <v>0</v>
      </c>
      <c r="J70" s="207">
        <f t="shared" si="39"/>
        <v>0</v>
      </c>
      <c r="K70" s="207">
        <f t="shared" si="39"/>
        <v>0</v>
      </c>
      <c r="L70" s="207">
        <f t="shared" si="39"/>
        <v>0</v>
      </c>
      <c r="M70" s="207">
        <f t="shared" si="39"/>
        <v>0</v>
      </c>
      <c r="N70" s="207">
        <f t="shared" si="39"/>
        <v>0</v>
      </c>
      <c r="O70" s="207">
        <f t="shared" si="39"/>
        <v>0</v>
      </c>
      <c r="P70" s="207">
        <f t="shared" si="39"/>
        <v>0</v>
      </c>
      <c r="Q70" s="207">
        <f t="shared" si="39"/>
        <v>0</v>
      </c>
      <c r="R70" s="51"/>
      <c r="S70" s="135"/>
      <c r="T70" s="105"/>
      <c r="U70" s="52"/>
      <c r="V70" s="140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25">
      <c r="A71" s="81"/>
      <c r="B71" s="74" t="s">
        <v>223</v>
      </c>
      <c r="C71" s="75" t="s">
        <v>417</v>
      </c>
      <c r="D71" s="207">
        <f t="shared" si="39"/>
        <v>8280</v>
      </c>
      <c r="E71" s="207">
        <f t="shared" si="39"/>
        <v>8280</v>
      </c>
      <c r="F71" s="207">
        <f t="shared" si="39"/>
        <v>0</v>
      </c>
      <c r="G71" s="207">
        <f t="shared" si="39"/>
        <v>0</v>
      </c>
      <c r="H71" s="207">
        <f t="shared" si="39"/>
        <v>0</v>
      </c>
      <c r="I71" s="207">
        <f t="shared" si="39"/>
        <v>0</v>
      </c>
      <c r="J71" s="207">
        <f t="shared" si="39"/>
        <v>0</v>
      </c>
      <c r="K71" s="207">
        <f t="shared" si="39"/>
        <v>0</v>
      </c>
      <c r="L71" s="207">
        <f t="shared" si="39"/>
        <v>0</v>
      </c>
      <c r="M71" s="207">
        <f t="shared" si="39"/>
        <v>0</v>
      </c>
      <c r="N71" s="207">
        <f t="shared" si="39"/>
        <v>0</v>
      </c>
      <c r="O71" s="207">
        <f t="shared" si="39"/>
        <v>0</v>
      </c>
      <c r="P71" s="207">
        <f t="shared" si="39"/>
        <v>0</v>
      </c>
      <c r="Q71" s="207">
        <f t="shared" si="39"/>
        <v>0</v>
      </c>
      <c r="R71" s="51"/>
      <c r="S71" s="135"/>
      <c r="T71" s="105"/>
      <c r="U71" s="52"/>
      <c r="V71" s="140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25">
      <c r="A72" s="76" t="s">
        <v>317</v>
      </c>
      <c r="B72" s="87" t="s">
        <v>227</v>
      </c>
      <c r="C72" s="78" t="s">
        <v>228</v>
      </c>
      <c r="D72" s="206">
        <f t="shared" ref="D72" si="40">E72+F72</f>
        <v>8280</v>
      </c>
      <c r="E72" s="138">
        <v>8280</v>
      </c>
      <c r="F72" s="206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51"/>
      <c r="S72" s="135"/>
      <c r="T72" s="105"/>
      <c r="V72" s="140"/>
      <c r="W72" s="105"/>
    </row>
    <row r="73" spans="1:80" s="39" customFormat="1" ht="18" customHeight="1" x14ac:dyDescent="0.25">
      <c r="A73" s="81"/>
      <c r="B73" s="88" t="s">
        <v>298</v>
      </c>
      <c r="C73" s="136" t="s">
        <v>368</v>
      </c>
      <c r="D73" s="207">
        <f t="shared" si="39"/>
        <v>0</v>
      </c>
      <c r="E73" s="207">
        <f t="shared" si="39"/>
        <v>0</v>
      </c>
      <c r="F73" s="207">
        <f t="shared" si="39"/>
        <v>0</v>
      </c>
      <c r="G73" s="207">
        <f t="shared" si="39"/>
        <v>0</v>
      </c>
      <c r="H73" s="207">
        <f t="shared" si="39"/>
        <v>0</v>
      </c>
      <c r="I73" s="207">
        <f t="shared" si="39"/>
        <v>0</v>
      </c>
      <c r="J73" s="207">
        <f t="shared" si="39"/>
        <v>0</v>
      </c>
      <c r="K73" s="207">
        <f t="shared" si="39"/>
        <v>0</v>
      </c>
      <c r="L73" s="207">
        <f t="shared" si="39"/>
        <v>0</v>
      </c>
      <c r="M73" s="207">
        <f t="shared" si="39"/>
        <v>0</v>
      </c>
      <c r="N73" s="207">
        <f t="shared" si="39"/>
        <v>0</v>
      </c>
      <c r="O73" s="207">
        <f t="shared" si="39"/>
        <v>0</v>
      </c>
      <c r="P73" s="207">
        <f t="shared" si="39"/>
        <v>0</v>
      </c>
      <c r="Q73" s="207">
        <f t="shared" si="39"/>
        <v>0</v>
      </c>
      <c r="R73" s="51"/>
      <c r="S73" s="135"/>
      <c r="T73" s="105"/>
      <c r="U73" s="52"/>
      <c r="V73" s="140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25">
      <c r="A74" s="81"/>
      <c r="B74" s="88" t="s">
        <v>299</v>
      </c>
      <c r="C74" s="80" t="s">
        <v>300</v>
      </c>
      <c r="D74" s="207">
        <f t="shared" si="39"/>
        <v>0</v>
      </c>
      <c r="E74" s="207">
        <f t="shared" si="39"/>
        <v>0</v>
      </c>
      <c r="F74" s="207">
        <f t="shared" si="39"/>
        <v>0</v>
      </c>
      <c r="G74" s="207">
        <f t="shared" si="39"/>
        <v>0</v>
      </c>
      <c r="H74" s="207">
        <f t="shared" si="39"/>
        <v>0</v>
      </c>
      <c r="I74" s="207">
        <f t="shared" si="39"/>
        <v>0</v>
      </c>
      <c r="J74" s="207">
        <f t="shared" si="39"/>
        <v>0</v>
      </c>
      <c r="K74" s="207">
        <f t="shared" si="39"/>
        <v>0</v>
      </c>
      <c r="L74" s="207">
        <f t="shared" si="39"/>
        <v>0</v>
      </c>
      <c r="M74" s="207">
        <f t="shared" si="39"/>
        <v>0</v>
      </c>
      <c r="N74" s="207">
        <f t="shared" si="39"/>
        <v>0</v>
      </c>
      <c r="O74" s="207">
        <f t="shared" si="39"/>
        <v>0</v>
      </c>
      <c r="P74" s="207">
        <f t="shared" si="39"/>
        <v>0</v>
      </c>
      <c r="Q74" s="207">
        <f t="shared" si="39"/>
        <v>0</v>
      </c>
      <c r="R74" s="51"/>
      <c r="S74" s="135"/>
      <c r="T74" s="105"/>
      <c r="U74" s="52"/>
      <c r="V74" s="140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25">
      <c r="A75" s="76" t="s">
        <v>206</v>
      </c>
      <c r="B75" s="87" t="s">
        <v>301</v>
      </c>
      <c r="C75" s="78" t="s">
        <v>320</v>
      </c>
      <c r="D75" s="206">
        <f t="shared" ref="D75" si="41">E75+F75</f>
        <v>0</v>
      </c>
      <c r="E75" s="138"/>
      <c r="F75" s="206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5"/>
      <c r="T75" s="105"/>
      <c r="V75" s="140"/>
      <c r="W75" s="105"/>
    </row>
    <row r="76" spans="1:80" s="110" customFormat="1" ht="27" customHeight="1" x14ac:dyDescent="0.25">
      <c r="A76" s="278" t="s">
        <v>418</v>
      </c>
      <c r="B76" s="279"/>
      <c r="C76" s="280"/>
      <c r="D76" s="208">
        <f t="shared" ref="D76:Q78" si="42">D77</f>
        <v>330000</v>
      </c>
      <c r="E76" s="208">
        <f t="shared" si="42"/>
        <v>330000</v>
      </c>
      <c r="F76" s="208">
        <f t="shared" si="42"/>
        <v>0</v>
      </c>
      <c r="G76" s="208">
        <f t="shared" si="42"/>
        <v>0</v>
      </c>
      <c r="H76" s="208">
        <f t="shared" si="42"/>
        <v>0</v>
      </c>
      <c r="I76" s="208">
        <f t="shared" si="42"/>
        <v>0</v>
      </c>
      <c r="J76" s="208">
        <f t="shared" si="42"/>
        <v>0</v>
      </c>
      <c r="K76" s="208">
        <f t="shared" si="42"/>
        <v>0</v>
      </c>
      <c r="L76" s="208">
        <f t="shared" si="42"/>
        <v>0</v>
      </c>
      <c r="M76" s="208">
        <f t="shared" si="42"/>
        <v>0</v>
      </c>
      <c r="N76" s="208">
        <f t="shared" si="42"/>
        <v>0</v>
      </c>
      <c r="O76" s="208">
        <f t="shared" si="42"/>
        <v>0</v>
      </c>
      <c r="P76" s="208">
        <f t="shared" si="42"/>
        <v>334818</v>
      </c>
      <c r="Q76" s="208">
        <f t="shared" si="42"/>
        <v>339640</v>
      </c>
      <c r="R76" s="51"/>
      <c r="S76" s="135"/>
      <c r="T76" s="105"/>
      <c r="U76" s="109"/>
      <c r="V76" s="140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25">
      <c r="A77" s="71"/>
      <c r="B77" s="72" t="s">
        <v>302</v>
      </c>
      <c r="C77" s="85" t="s">
        <v>303</v>
      </c>
      <c r="D77" s="207">
        <f t="shared" si="42"/>
        <v>330000</v>
      </c>
      <c r="E77" s="207">
        <f t="shared" si="42"/>
        <v>330000</v>
      </c>
      <c r="F77" s="207">
        <f t="shared" si="42"/>
        <v>0</v>
      </c>
      <c r="G77" s="207">
        <f t="shared" si="42"/>
        <v>0</v>
      </c>
      <c r="H77" s="207">
        <f t="shared" si="42"/>
        <v>0</v>
      </c>
      <c r="I77" s="207">
        <f t="shared" si="42"/>
        <v>0</v>
      </c>
      <c r="J77" s="207">
        <f t="shared" si="42"/>
        <v>0</v>
      </c>
      <c r="K77" s="207">
        <f t="shared" si="42"/>
        <v>0</v>
      </c>
      <c r="L77" s="207">
        <f t="shared" si="42"/>
        <v>0</v>
      </c>
      <c r="M77" s="207">
        <f t="shared" si="42"/>
        <v>0</v>
      </c>
      <c r="N77" s="207">
        <f t="shared" si="42"/>
        <v>0</v>
      </c>
      <c r="O77" s="207">
        <f t="shared" si="42"/>
        <v>0</v>
      </c>
      <c r="P77" s="207">
        <f t="shared" si="42"/>
        <v>334818</v>
      </c>
      <c r="Q77" s="207">
        <f t="shared" si="42"/>
        <v>339640</v>
      </c>
      <c r="R77" s="51"/>
      <c r="S77" s="135"/>
      <c r="T77" s="105"/>
      <c r="U77" s="52"/>
      <c r="V77" s="140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25">
      <c r="A78" s="71"/>
      <c r="B78" s="72" t="s">
        <v>304</v>
      </c>
      <c r="C78" s="96" t="s">
        <v>305</v>
      </c>
      <c r="D78" s="207">
        <f t="shared" si="42"/>
        <v>330000</v>
      </c>
      <c r="E78" s="207">
        <f t="shared" si="42"/>
        <v>330000</v>
      </c>
      <c r="F78" s="207">
        <f t="shared" si="42"/>
        <v>0</v>
      </c>
      <c r="G78" s="207">
        <f t="shared" si="42"/>
        <v>0</v>
      </c>
      <c r="H78" s="207">
        <f t="shared" si="42"/>
        <v>0</v>
      </c>
      <c r="I78" s="207">
        <f t="shared" si="42"/>
        <v>0</v>
      </c>
      <c r="J78" s="207">
        <f t="shared" si="42"/>
        <v>0</v>
      </c>
      <c r="K78" s="207">
        <f t="shared" si="42"/>
        <v>0</v>
      </c>
      <c r="L78" s="207">
        <f t="shared" si="42"/>
        <v>0</v>
      </c>
      <c r="M78" s="207">
        <f t="shared" si="42"/>
        <v>0</v>
      </c>
      <c r="N78" s="207">
        <f t="shared" si="42"/>
        <v>0</v>
      </c>
      <c r="O78" s="207">
        <f t="shared" si="42"/>
        <v>0</v>
      </c>
      <c r="P78" s="207">
        <f t="shared" si="42"/>
        <v>334818</v>
      </c>
      <c r="Q78" s="207">
        <f t="shared" si="42"/>
        <v>339640</v>
      </c>
      <c r="R78" s="51"/>
      <c r="S78" s="135"/>
      <c r="T78" s="105"/>
      <c r="U78" s="52"/>
      <c r="V78" s="140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25">
      <c r="A79" s="76" t="s">
        <v>221</v>
      </c>
      <c r="B79" s="87" t="s">
        <v>321</v>
      </c>
      <c r="C79" s="78" t="s">
        <v>322</v>
      </c>
      <c r="D79" s="206">
        <f t="shared" ref="D79" si="43">E79+F79</f>
        <v>330000</v>
      </c>
      <c r="E79" s="138">
        <v>330000</v>
      </c>
      <c r="F79" s="206">
        <f>SUM(G79:N79)</f>
        <v>0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>
        <v>334818</v>
      </c>
      <c r="Q79" s="138">
        <v>339640</v>
      </c>
      <c r="R79" s="51"/>
      <c r="S79" s="135"/>
      <c r="T79" s="105"/>
      <c r="V79" s="140"/>
      <c r="W79" s="105"/>
    </row>
    <row r="80" spans="1:80" s="110" customFormat="1" ht="31.5" customHeight="1" x14ac:dyDescent="0.25">
      <c r="A80" s="293" t="s">
        <v>351</v>
      </c>
      <c r="B80" s="294"/>
      <c r="C80" s="295"/>
      <c r="D80" s="208">
        <f t="shared" ref="D80:Q82" si="44">D81</f>
        <v>0</v>
      </c>
      <c r="E80" s="208">
        <f t="shared" si="44"/>
        <v>0</v>
      </c>
      <c r="F80" s="208">
        <f t="shared" si="44"/>
        <v>0</v>
      </c>
      <c r="G80" s="208">
        <f t="shared" si="44"/>
        <v>0</v>
      </c>
      <c r="H80" s="208">
        <f t="shared" si="44"/>
        <v>0</v>
      </c>
      <c r="I80" s="208">
        <f t="shared" si="44"/>
        <v>0</v>
      </c>
      <c r="J80" s="208">
        <f t="shared" si="44"/>
        <v>0</v>
      </c>
      <c r="K80" s="208">
        <f t="shared" si="44"/>
        <v>0</v>
      </c>
      <c r="L80" s="208">
        <f t="shared" si="44"/>
        <v>0</v>
      </c>
      <c r="M80" s="208">
        <f t="shared" si="44"/>
        <v>0</v>
      </c>
      <c r="N80" s="208">
        <f t="shared" si="44"/>
        <v>0</v>
      </c>
      <c r="O80" s="208">
        <f t="shared" si="44"/>
        <v>0</v>
      </c>
      <c r="P80" s="208">
        <f t="shared" si="44"/>
        <v>0</v>
      </c>
      <c r="Q80" s="208">
        <f t="shared" si="44"/>
        <v>0</v>
      </c>
      <c r="R80" s="51"/>
      <c r="S80" s="135"/>
      <c r="T80" s="105"/>
      <c r="U80" s="109"/>
      <c r="V80" s="140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25">
      <c r="A81" s="71"/>
      <c r="B81" s="72" t="s">
        <v>306</v>
      </c>
      <c r="C81" s="73" t="s">
        <v>307</v>
      </c>
      <c r="D81" s="207">
        <f t="shared" si="44"/>
        <v>0</v>
      </c>
      <c r="E81" s="207">
        <f t="shared" si="44"/>
        <v>0</v>
      </c>
      <c r="F81" s="207">
        <f t="shared" si="44"/>
        <v>0</v>
      </c>
      <c r="G81" s="207">
        <f t="shared" si="44"/>
        <v>0</v>
      </c>
      <c r="H81" s="207">
        <f t="shared" si="44"/>
        <v>0</v>
      </c>
      <c r="I81" s="207">
        <f t="shared" si="44"/>
        <v>0</v>
      </c>
      <c r="J81" s="207">
        <f t="shared" si="44"/>
        <v>0</v>
      </c>
      <c r="K81" s="207">
        <f t="shared" si="44"/>
        <v>0</v>
      </c>
      <c r="L81" s="207">
        <f t="shared" si="44"/>
        <v>0</v>
      </c>
      <c r="M81" s="207">
        <f t="shared" si="44"/>
        <v>0</v>
      </c>
      <c r="N81" s="207">
        <f t="shared" si="44"/>
        <v>0</v>
      </c>
      <c r="O81" s="207">
        <f t="shared" si="44"/>
        <v>0</v>
      </c>
      <c r="P81" s="207">
        <f t="shared" si="44"/>
        <v>0</v>
      </c>
      <c r="Q81" s="207">
        <f t="shared" si="44"/>
        <v>0</v>
      </c>
      <c r="R81" s="51"/>
      <c r="S81" s="135"/>
      <c r="T81" s="105"/>
      <c r="U81" s="52"/>
      <c r="V81" s="140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25">
      <c r="A82" s="71"/>
      <c r="B82" s="72" t="s">
        <v>308</v>
      </c>
      <c r="C82" s="73" t="s">
        <v>369</v>
      </c>
      <c r="D82" s="207">
        <f t="shared" si="44"/>
        <v>0</v>
      </c>
      <c r="E82" s="207">
        <f t="shared" si="44"/>
        <v>0</v>
      </c>
      <c r="F82" s="207">
        <f t="shared" si="44"/>
        <v>0</v>
      </c>
      <c r="G82" s="207">
        <f t="shared" si="44"/>
        <v>0</v>
      </c>
      <c r="H82" s="207">
        <f t="shared" si="44"/>
        <v>0</v>
      </c>
      <c r="I82" s="207">
        <f t="shared" si="44"/>
        <v>0</v>
      </c>
      <c r="J82" s="207">
        <f t="shared" si="44"/>
        <v>0</v>
      </c>
      <c r="K82" s="207">
        <f t="shared" si="44"/>
        <v>0</v>
      </c>
      <c r="L82" s="207">
        <f t="shared" si="44"/>
        <v>0</v>
      </c>
      <c r="M82" s="207">
        <f t="shared" si="44"/>
        <v>0</v>
      </c>
      <c r="N82" s="207">
        <f t="shared" si="44"/>
        <v>0</v>
      </c>
      <c r="O82" s="207">
        <f t="shared" si="44"/>
        <v>0</v>
      </c>
      <c r="P82" s="207">
        <f t="shared" si="44"/>
        <v>0</v>
      </c>
      <c r="Q82" s="207">
        <f t="shared" si="44"/>
        <v>0</v>
      </c>
      <c r="R82" s="51"/>
      <c r="S82" s="135"/>
      <c r="T82" s="105"/>
      <c r="U82" s="52"/>
      <c r="V82" s="140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25">
      <c r="A83" s="76" t="s">
        <v>318</v>
      </c>
      <c r="B83" s="87" t="s">
        <v>309</v>
      </c>
      <c r="C83" s="78" t="s">
        <v>310</v>
      </c>
      <c r="D83" s="206">
        <f t="shared" ref="D83" si="45">E83+F83</f>
        <v>0</v>
      </c>
      <c r="E83" s="138"/>
      <c r="F83" s="206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5"/>
      <c r="T83" s="105"/>
      <c r="V83" s="140"/>
      <c r="W83" s="105"/>
    </row>
    <row r="84" spans="1:80" s="110" customFormat="1" ht="27" customHeight="1" x14ac:dyDescent="0.25">
      <c r="A84" s="275" t="s">
        <v>352</v>
      </c>
      <c r="B84" s="276"/>
      <c r="C84" s="277"/>
      <c r="D84" s="208">
        <f t="shared" ref="D84:Q86" si="46">D85</f>
        <v>400000</v>
      </c>
      <c r="E84" s="208">
        <f t="shared" si="46"/>
        <v>200000</v>
      </c>
      <c r="F84" s="208">
        <f t="shared" si="46"/>
        <v>200000</v>
      </c>
      <c r="G84" s="208">
        <f t="shared" si="46"/>
        <v>8000</v>
      </c>
      <c r="H84" s="208">
        <f t="shared" si="46"/>
        <v>0</v>
      </c>
      <c r="I84" s="208">
        <f t="shared" si="46"/>
        <v>192000</v>
      </c>
      <c r="J84" s="208">
        <f t="shared" si="46"/>
        <v>0</v>
      </c>
      <c r="K84" s="208">
        <f t="shared" si="46"/>
        <v>0</v>
      </c>
      <c r="L84" s="208">
        <f t="shared" si="46"/>
        <v>0</v>
      </c>
      <c r="M84" s="208">
        <f t="shared" si="46"/>
        <v>0</v>
      </c>
      <c r="N84" s="208">
        <f t="shared" si="46"/>
        <v>0</v>
      </c>
      <c r="O84" s="208">
        <f t="shared" si="46"/>
        <v>0</v>
      </c>
      <c r="P84" s="208">
        <f t="shared" si="46"/>
        <v>405840</v>
      </c>
      <c r="Q84" s="208">
        <f t="shared" si="46"/>
        <v>411685</v>
      </c>
      <c r="R84" s="51"/>
      <c r="S84" s="135"/>
      <c r="T84" s="105"/>
      <c r="U84" s="109"/>
      <c r="V84" s="140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25">
      <c r="A85" s="71"/>
      <c r="B85" s="74" t="s">
        <v>221</v>
      </c>
      <c r="C85" s="75" t="s">
        <v>222</v>
      </c>
      <c r="D85" s="207">
        <f t="shared" si="46"/>
        <v>400000</v>
      </c>
      <c r="E85" s="207">
        <f t="shared" si="46"/>
        <v>200000</v>
      </c>
      <c r="F85" s="207">
        <f t="shared" si="46"/>
        <v>200000</v>
      </c>
      <c r="G85" s="207">
        <f t="shared" si="46"/>
        <v>8000</v>
      </c>
      <c r="H85" s="207">
        <f t="shared" si="46"/>
        <v>0</v>
      </c>
      <c r="I85" s="207">
        <f t="shared" si="46"/>
        <v>192000</v>
      </c>
      <c r="J85" s="207">
        <f t="shared" si="46"/>
        <v>0</v>
      </c>
      <c r="K85" s="207">
        <f t="shared" si="46"/>
        <v>0</v>
      </c>
      <c r="L85" s="207">
        <f t="shared" si="46"/>
        <v>0</v>
      </c>
      <c r="M85" s="207">
        <f t="shared" si="46"/>
        <v>0</v>
      </c>
      <c r="N85" s="207">
        <f t="shared" si="46"/>
        <v>0</v>
      </c>
      <c r="O85" s="207">
        <f t="shared" si="46"/>
        <v>0</v>
      </c>
      <c r="P85" s="207">
        <f t="shared" si="46"/>
        <v>405840</v>
      </c>
      <c r="Q85" s="207">
        <f t="shared" si="46"/>
        <v>411685</v>
      </c>
      <c r="R85" s="51"/>
      <c r="S85" s="135"/>
      <c r="T85" s="105"/>
      <c r="U85" s="52"/>
      <c r="V85" s="140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25">
      <c r="A86" s="71"/>
      <c r="B86" s="72" t="s">
        <v>232</v>
      </c>
      <c r="C86" s="73" t="s">
        <v>312</v>
      </c>
      <c r="D86" s="207">
        <f t="shared" si="46"/>
        <v>400000</v>
      </c>
      <c r="E86" s="207">
        <f t="shared" si="46"/>
        <v>200000</v>
      </c>
      <c r="F86" s="207">
        <f t="shared" si="46"/>
        <v>200000</v>
      </c>
      <c r="G86" s="207">
        <f t="shared" si="46"/>
        <v>8000</v>
      </c>
      <c r="H86" s="207">
        <f t="shared" si="46"/>
        <v>0</v>
      </c>
      <c r="I86" s="207">
        <f t="shared" si="46"/>
        <v>192000</v>
      </c>
      <c r="J86" s="207">
        <f t="shared" si="46"/>
        <v>0</v>
      </c>
      <c r="K86" s="207">
        <f t="shared" si="46"/>
        <v>0</v>
      </c>
      <c r="L86" s="207">
        <f t="shared" si="46"/>
        <v>0</v>
      </c>
      <c r="M86" s="207">
        <f t="shared" si="46"/>
        <v>0</v>
      </c>
      <c r="N86" s="207">
        <f t="shared" si="46"/>
        <v>0</v>
      </c>
      <c r="O86" s="207">
        <f t="shared" si="46"/>
        <v>0</v>
      </c>
      <c r="P86" s="207">
        <f t="shared" si="46"/>
        <v>405840</v>
      </c>
      <c r="Q86" s="207">
        <f t="shared" si="46"/>
        <v>411685</v>
      </c>
      <c r="R86" s="51"/>
      <c r="S86" s="135"/>
      <c r="T86" s="105"/>
      <c r="U86" s="52"/>
      <c r="V86" s="140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25">
      <c r="A87" s="76" t="s">
        <v>289</v>
      </c>
      <c r="B87" s="87" t="s">
        <v>237</v>
      </c>
      <c r="C87" s="78" t="s">
        <v>238</v>
      </c>
      <c r="D87" s="206">
        <f t="shared" ref="D87" si="47">E87+F87</f>
        <v>400000</v>
      </c>
      <c r="E87" s="138">
        <v>200000</v>
      </c>
      <c r="F87" s="206">
        <f>SUM(G87:N87)</f>
        <v>200000</v>
      </c>
      <c r="G87" s="115">
        <v>8000</v>
      </c>
      <c r="H87" s="115"/>
      <c r="I87" s="115">
        <v>192000</v>
      </c>
      <c r="J87" s="115"/>
      <c r="K87" s="115"/>
      <c r="L87" s="115"/>
      <c r="M87" s="115"/>
      <c r="N87" s="115"/>
      <c r="O87" s="115"/>
      <c r="P87" s="115">
        <v>405840</v>
      </c>
      <c r="Q87" s="115">
        <v>411685</v>
      </c>
      <c r="R87" s="51"/>
      <c r="S87" s="135"/>
      <c r="T87" s="105"/>
      <c r="V87" s="140"/>
      <c r="W87" s="105"/>
    </row>
    <row r="88" spans="1:80" s="112" customFormat="1" ht="29.25" customHeight="1" x14ac:dyDescent="0.25">
      <c r="A88" s="305" t="s">
        <v>353</v>
      </c>
      <c r="B88" s="306"/>
      <c r="C88" s="307"/>
      <c r="D88" s="208">
        <f t="shared" ref="D88:Q90" si="48">D89</f>
        <v>50000</v>
      </c>
      <c r="E88" s="208">
        <f t="shared" si="48"/>
        <v>50000</v>
      </c>
      <c r="F88" s="208">
        <f t="shared" si="48"/>
        <v>0</v>
      </c>
      <c r="G88" s="208">
        <f t="shared" si="48"/>
        <v>0</v>
      </c>
      <c r="H88" s="208">
        <f t="shared" si="48"/>
        <v>0</v>
      </c>
      <c r="I88" s="208">
        <f t="shared" si="48"/>
        <v>0</v>
      </c>
      <c r="J88" s="208">
        <f t="shared" si="48"/>
        <v>0</v>
      </c>
      <c r="K88" s="208">
        <f t="shared" si="48"/>
        <v>0</v>
      </c>
      <c r="L88" s="208">
        <f t="shared" si="48"/>
        <v>0</v>
      </c>
      <c r="M88" s="208">
        <f t="shared" si="48"/>
        <v>0</v>
      </c>
      <c r="N88" s="208">
        <f t="shared" si="48"/>
        <v>0</v>
      </c>
      <c r="O88" s="208">
        <f t="shared" si="48"/>
        <v>0</v>
      </c>
      <c r="P88" s="208">
        <f t="shared" si="48"/>
        <v>50730</v>
      </c>
      <c r="Q88" s="208">
        <f t="shared" si="48"/>
        <v>51461</v>
      </c>
      <c r="R88" s="51"/>
      <c r="S88" s="135"/>
      <c r="T88" s="105"/>
      <c r="U88" s="111"/>
      <c r="V88" s="140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25">
      <c r="A89" s="71"/>
      <c r="B89" s="72" t="s">
        <v>221</v>
      </c>
      <c r="C89" s="75" t="s">
        <v>222</v>
      </c>
      <c r="D89" s="207">
        <f t="shared" si="48"/>
        <v>50000</v>
      </c>
      <c r="E89" s="207">
        <f t="shared" si="48"/>
        <v>50000</v>
      </c>
      <c r="F89" s="207">
        <f t="shared" si="48"/>
        <v>0</v>
      </c>
      <c r="G89" s="207">
        <f t="shared" si="48"/>
        <v>0</v>
      </c>
      <c r="H89" s="207">
        <f t="shared" si="48"/>
        <v>0</v>
      </c>
      <c r="I89" s="207">
        <f t="shared" si="48"/>
        <v>0</v>
      </c>
      <c r="J89" s="207">
        <f t="shared" si="48"/>
        <v>0</v>
      </c>
      <c r="K89" s="207">
        <f t="shared" si="48"/>
        <v>0</v>
      </c>
      <c r="L89" s="207">
        <f t="shared" si="48"/>
        <v>0</v>
      </c>
      <c r="M89" s="207">
        <f t="shared" si="48"/>
        <v>0</v>
      </c>
      <c r="N89" s="207">
        <f t="shared" si="48"/>
        <v>0</v>
      </c>
      <c r="O89" s="207">
        <f t="shared" si="48"/>
        <v>0</v>
      </c>
      <c r="P89" s="207">
        <f t="shared" si="48"/>
        <v>50730</v>
      </c>
      <c r="Q89" s="207">
        <f t="shared" si="48"/>
        <v>51461</v>
      </c>
      <c r="R89" s="51"/>
      <c r="S89" s="135"/>
      <c r="T89" s="105"/>
      <c r="U89" s="52"/>
      <c r="V89" s="140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25">
      <c r="A90" s="71"/>
      <c r="B90" s="72" t="s">
        <v>275</v>
      </c>
      <c r="C90" s="73" t="s">
        <v>276</v>
      </c>
      <c r="D90" s="207">
        <f t="shared" si="48"/>
        <v>50000</v>
      </c>
      <c r="E90" s="207">
        <f t="shared" si="48"/>
        <v>50000</v>
      </c>
      <c r="F90" s="207">
        <f t="shared" si="48"/>
        <v>0</v>
      </c>
      <c r="G90" s="207">
        <f t="shared" si="48"/>
        <v>0</v>
      </c>
      <c r="H90" s="207">
        <f t="shared" si="48"/>
        <v>0</v>
      </c>
      <c r="I90" s="207">
        <f t="shared" si="48"/>
        <v>0</v>
      </c>
      <c r="J90" s="207">
        <f t="shared" si="48"/>
        <v>0</v>
      </c>
      <c r="K90" s="207">
        <f t="shared" si="48"/>
        <v>0</v>
      </c>
      <c r="L90" s="207">
        <f t="shared" si="48"/>
        <v>0</v>
      </c>
      <c r="M90" s="207">
        <f t="shared" si="48"/>
        <v>0</v>
      </c>
      <c r="N90" s="207">
        <f t="shared" si="48"/>
        <v>0</v>
      </c>
      <c r="O90" s="207">
        <f t="shared" si="48"/>
        <v>0</v>
      </c>
      <c r="P90" s="207">
        <f t="shared" si="48"/>
        <v>50730</v>
      </c>
      <c r="Q90" s="207">
        <f t="shared" si="48"/>
        <v>51461</v>
      </c>
      <c r="R90" s="51"/>
      <c r="S90" s="135"/>
      <c r="T90" s="105"/>
      <c r="U90" s="52"/>
      <c r="V90" s="140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25">
      <c r="A91" s="103" t="s">
        <v>319</v>
      </c>
      <c r="B91" s="104" t="s">
        <v>379</v>
      </c>
      <c r="C91" s="94" t="s">
        <v>354</v>
      </c>
      <c r="D91" s="206">
        <f t="shared" ref="D91" si="49">E91+F91</f>
        <v>50000</v>
      </c>
      <c r="E91" s="138">
        <v>50000</v>
      </c>
      <c r="F91" s="206">
        <f>SUM(G91:N91)</f>
        <v>0</v>
      </c>
      <c r="G91" s="138"/>
      <c r="H91" s="138"/>
      <c r="I91" s="138"/>
      <c r="J91" s="138"/>
      <c r="K91" s="138"/>
      <c r="L91" s="138"/>
      <c r="M91" s="138"/>
      <c r="N91" s="138"/>
      <c r="O91" s="138"/>
      <c r="P91" s="138">
        <v>50730</v>
      </c>
      <c r="Q91" s="138">
        <v>51461</v>
      </c>
      <c r="R91" s="51"/>
      <c r="S91" s="135"/>
      <c r="T91" s="105"/>
      <c r="V91" s="140"/>
      <c r="W91" s="105"/>
    </row>
    <row r="92" spans="1:80" s="112" customFormat="1" ht="31.5" customHeight="1" x14ac:dyDescent="0.25">
      <c r="A92" s="293" t="s">
        <v>419</v>
      </c>
      <c r="B92" s="294"/>
      <c r="C92" s="295"/>
      <c r="D92" s="208">
        <f>D93</f>
        <v>50000</v>
      </c>
      <c r="E92" s="208">
        <f t="shared" ref="E92:Q92" si="50">E93</f>
        <v>0</v>
      </c>
      <c r="F92" s="208">
        <f t="shared" si="50"/>
        <v>50000</v>
      </c>
      <c r="G92" s="208">
        <f t="shared" si="50"/>
        <v>0</v>
      </c>
      <c r="H92" s="208">
        <f t="shared" si="50"/>
        <v>0</v>
      </c>
      <c r="I92" s="208">
        <f t="shared" si="50"/>
        <v>50000</v>
      </c>
      <c r="J92" s="208">
        <f t="shared" si="50"/>
        <v>0</v>
      </c>
      <c r="K92" s="208">
        <f t="shared" si="50"/>
        <v>0</v>
      </c>
      <c r="L92" s="208">
        <f t="shared" si="50"/>
        <v>0</v>
      </c>
      <c r="M92" s="208">
        <f t="shared" si="50"/>
        <v>0</v>
      </c>
      <c r="N92" s="208">
        <f t="shared" si="50"/>
        <v>0</v>
      </c>
      <c r="O92" s="208">
        <f t="shared" si="50"/>
        <v>0</v>
      </c>
      <c r="P92" s="208">
        <f t="shared" si="50"/>
        <v>50730</v>
      </c>
      <c r="Q92" s="208">
        <f t="shared" si="50"/>
        <v>51461</v>
      </c>
      <c r="R92" s="51"/>
      <c r="S92" s="135"/>
      <c r="T92" s="105"/>
      <c r="U92" s="111"/>
      <c r="V92" s="140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25">
      <c r="A93" s="71"/>
      <c r="B93" s="74" t="s">
        <v>221</v>
      </c>
      <c r="C93" s="75" t="s">
        <v>222</v>
      </c>
      <c r="D93" s="207">
        <f>D94+D96</f>
        <v>50000</v>
      </c>
      <c r="E93" s="207">
        <f t="shared" ref="E93:Q93" si="51">E94+E96</f>
        <v>0</v>
      </c>
      <c r="F93" s="207">
        <f t="shared" si="51"/>
        <v>50000</v>
      </c>
      <c r="G93" s="207">
        <f t="shared" si="51"/>
        <v>0</v>
      </c>
      <c r="H93" s="207">
        <f t="shared" si="51"/>
        <v>0</v>
      </c>
      <c r="I93" s="207">
        <f t="shared" si="51"/>
        <v>50000</v>
      </c>
      <c r="J93" s="207">
        <f t="shared" si="51"/>
        <v>0</v>
      </c>
      <c r="K93" s="207">
        <f t="shared" si="51"/>
        <v>0</v>
      </c>
      <c r="L93" s="207">
        <f t="shared" si="51"/>
        <v>0</v>
      </c>
      <c r="M93" s="207">
        <f t="shared" si="51"/>
        <v>0</v>
      </c>
      <c r="N93" s="207">
        <f t="shared" si="51"/>
        <v>0</v>
      </c>
      <c r="O93" s="207">
        <f t="shared" si="51"/>
        <v>0</v>
      </c>
      <c r="P93" s="207">
        <f t="shared" si="51"/>
        <v>50730</v>
      </c>
      <c r="Q93" s="207">
        <f t="shared" si="51"/>
        <v>51461</v>
      </c>
      <c r="R93" s="51"/>
      <c r="S93" s="135"/>
      <c r="T93" s="105"/>
      <c r="U93" s="52"/>
      <c r="V93" s="140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25">
      <c r="A94" s="71"/>
      <c r="B94" s="72" t="s">
        <v>247</v>
      </c>
      <c r="C94" s="73" t="s">
        <v>248</v>
      </c>
      <c r="D94" s="207">
        <f>D95</f>
        <v>0</v>
      </c>
      <c r="E94" s="207">
        <f t="shared" ref="E94:Q94" si="52">E95</f>
        <v>0</v>
      </c>
      <c r="F94" s="207">
        <f t="shared" si="52"/>
        <v>0</v>
      </c>
      <c r="G94" s="207">
        <f t="shared" si="52"/>
        <v>0</v>
      </c>
      <c r="H94" s="207">
        <f t="shared" si="52"/>
        <v>0</v>
      </c>
      <c r="I94" s="207">
        <f t="shared" si="52"/>
        <v>0</v>
      </c>
      <c r="J94" s="207">
        <f t="shared" si="52"/>
        <v>0</v>
      </c>
      <c r="K94" s="207">
        <f t="shared" si="52"/>
        <v>0</v>
      </c>
      <c r="L94" s="207">
        <f t="shared" si="52"/>
        <v>0</v>
      </c>
      <c r="M94" s="207">
        <f t="shared" si="52"/>
        <v>0</v>
      </c>
      <c r="N94" s="207">
        <f t="shared" si="52"/>
        <v>0</v>
      </c>
      <c r="O94" s="207">
        <f t="shared" si="52"/>
        <v>0</v>
      </c>
      <c r="P94" s="207">
        <f t="shared" si="52"/>
        <v>0</v>
      </c>
      <c r="Q94" s="207">
        <f t="shared" si="52"/>
        <v>0</v>
      </c>
      <c r="R94" s="51"/>
      <c r="S94" s="135"/>
      <c r="T94" s="105"/>
      <c r="U94" s="52"/>
      <c r="V94" s="140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25">
      <c r="A95" s="76" t="s">
        <v>298</v>
      </c>
      <c r="B95" s="87" t="s">
        <v>250</v>
      </c>
      <c r="C95" s="78" t="s">
        <v>251</v>
      </c>
      <c r="D95" s="206">
        <f t="shared" ref="D95" si="53">E95+F95</f>
        <v>0</v>
      </c>
      <c r="E95" s="138"/>
      <c r="F95" s="206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51"/>
      <c r="S95" s="135"/>
      <c r="T95" s="105"/>
      <c r="V95" s="140"/>
      <c r="W95" s="105"/>
    </row>
    <row r="96" spans="1:80" s="44" customFormat="1" ht="18" customHeight="1" x14ac:dyDescent="0.25">
      <c r="A96" s="81"/>
      <c r="B96" s="88" t="s">
        <v>275</v>
      </c>
      <c r="C96" s="80" t="s">
        <v>276</v>
      </c>
      <c r="D96" s="207">
        <f>D97</f>
        <v>50000</v>
      </c>
      <c r="E96" s="207">
        <f t="shared" ref="E96:Q96" si="54">E97</f>
        <v>0</v>
      </c>
      <c r="F96" s="207">
        <f t="shared" si="54"/>
        <v>50000</v>
      </c>
      <c r="G96" s="207">
        <f t="shared" si="54"/>
        <v>0</v>
      </c>
      <c r="H96" s="207">
        <f t="shared" si="54"/>
        <v>0</v>
      </c>
      <c r="I96" s="207">
        <f t="shared" si="54"/>
        <v>50000</v>
      </c>
      <c r="J96" s="207">
        <f t="shared" si="54"/>
        <v>0</v>
      </c>
      <c r="K96" s="207">
        <f t="shared" si="54"/>
        <v>0</v>
      </c>
      <c r="L96" s="207">
        <f t="shared" si="54"/>
        <v>0</v>
      </c>
      <c r="M96" s="207">
        <f t="shared" si="54"/>
        <v>0</v>
      </c>
      <c r="N96" s="207">
        <f t="shared" si="54"/>
        <v>0</v>
      </c>
      <c r="O96" s="207">
        <f t="shared" si="54"/>
        <v>0</v>
      </c>
      <c r="P96" s="207">
        <f t="shared" si="54"/>
        <v>50730</v>
      </c>
      <c r="Q96" s="207">
        <f t="shared" si="54"/>
        <v>51461</v>
      </c>
      <c r="R96" s="51"/>
      <c r="S96" s="135"/>
      <c r="T96" s="105"/>
      <c r="U96" s="58"/>
      <c r="V96" s="140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25">
      <c r="A97" s="76" t="s">
        <v>302</v>
      </c>
      <c r="B97" s="87" t="s">
        <v>287</v>
      </c>
      <c r="C97" s="78" t="s">
        <v>288</v>
      </c>
      <c r="D97" s="206">
        <f t="shared" ref="D97" si="55">E97+F97</f>
        <v>50000</v>
      </c>
      <c r="E97" s="138"/>
      <c r="F97" s="206">
        <f>SUM(G97:N97)</f>
        <v>50000</v>
      </c>
      <c r="G97" s="138"/>
      <c r="H97" s="138"/>
      <c r="I97" s="138">
        <v>50000</v>
      </c>
      <c r="J97" s="138"/>
      <c r="K97" s="138"/>
      <c r="L97" s="138"/>
      <c r="M97" s="138"/>
      <c r="N97" s="138"/>
      <c r="O97" s="138"/>
      <c r="P97" s="138">
        <v>50730</v>
      </c>
      <c r="Q97" s="138">
        <v>51461</v>
      </c>
      <c r="R97" s="51"/>
      <c r="S97" s="135"/>
      <c r="T97" s="105"/>
      <c r="V97" s="140"/>
      <c r="W97" s="105"/>
    </row>
    <row r="98" spans="1:80" s="112" customFormat="1" ht="27" customHeight="1" x14ac:dyDescent="0.25">
      <c r="A98" s="293" t="s">
        <v>355</v>
      </c>
      <c r="B98" s="294"/>
      <c r="C98" s="295"/>
      <c r="D98" s="208">
        <f t="shared" ref="D98:Q100" si="56">D99</f>
        <v>0</v>
      </c>
      <c r="E98" s="208">
        <f t="shared" si="56"/>
        <v>0</v>
      </c>
      <c r="F98" s="208">
        <f t="shared" si="56"/>
        <v>0</v>
      </c>
      <c r="G98" s="208">
        <f t="shared" si="56"/>
        <v>0</v>
      </c>
      <c r="H98" s="208">
        <f t="shared" si="56"/>
        <v>0</v>
      </c>
      <c r="I98" s="208">
        <f t="shared" si="56"/>
        <v>0</v>
      </c>
      <c r="J98" s="208">
        <f t="shared" si="56"/>
        <v>0</v>
      </c>
      <c r="K98" s="208">
        <f t="shared" si="56"/>
        <v>0</v>
      </c>
      <c r="L98" s="208">
        <f t="shared" si="56"/>
        <v>0</v>
      </c>
      <c r="M98" s="208">
        <f t="shared" si="56"/>
        <v>0</v>
      </c>
      <c r="N98" s="208">
        <f t="shared" si="56"/>
        <v>0</v>
      </c>
      <c r="O98" s="208">
        <f t="shared" si="56"/>
        <v>0</v>
      </c>
      <c r="P98" s="208">
        <f t="shared" si="56"/>
        <v>0</v>
      </c>
      <c r="Q98" s="208">
        <f t="shared" si="56"/>
        <v>0</v>
      </c>
      <c r="R98" s="51"/>
      <c r="S98" s="135"/>
      <c r="T98" s="105"/>
      <c r="U98" s="111"/>
      <c r="V98" s="140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25">
      <c r="A99" s="71"/>
      <c r="B99" s="74" t="s">
        <v>221</v>
      </c>
      <c r="C99" s="75" t="s">
        <v>222</v>
      </c>
      <c r="D99" s="207">
        <f t="shared" si="56"/>
        <v>0</v>
      </c>
      <c r="E99" s="207">
        <f t="shared" si="56"/>
        <v>0</v>
      </c>
      <c r="F99" s="207">
        <f t="shared" si="56"/>
        <v>0</v>
      </c>
      <c r="G99" s="207">
        <f t="shared" si="56"/>
        <v>0</v>
      </c>
      <c r="H99" s="207">
        <f t="shared" si="56"/>
        <v>0</v>
      </c>
      <c r="I99" s="207">
        <f t="shared" si="56"/>
        <v>0</v>
      </c>
      <c r="J99" s="207">
        <f t="shared" si="56"/>
        <v>0</v>
      </c>
      <c r="K99" s="207">
        <f t="shared" si="56"/>
        <v>0</v>
      </c>
      <c r="L99" s="207">
        <f t="shared" si="56"/>
        <v>0</v>
      </c>
      <c r="M99" s="207">
        <f t="shared" si="56"/>
        <v>0</v>
      </c>
      <c r="N99" s="207">
        <f t="shared" si="56"/>
        <v>0</v>
      </c>
      <c r="O99" s="207">
        <f t="shared" si="56"/>
        <v>0</v>
      </c>
      <c r="P99" s="207">
        <f t="shared" si="56"/>
        <v>0</v>
      </c>
      <c r="Q99" s="207">
        <f t="shared" si="56"/>
        <v>0</v>
      </c>
      <c r="R99" s="51"/>
      <c r="S99" s="135"/>
      <c r="T99" s="105"/>
      <c r="U99" s="52"/>
      <c r="V99" s="140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25">
      <c r="A100" s="71"/>
      <c r="B100" s="88" t="s">
        <v>275</v>
      </c>
      <c r="C100" s="80" t="s">
        <v>276</v>
      </c>
      <c r="D100" s="207">
        <f t="shared" si="56"/>
        <v>0</v>
      </c>
      <c r="E100" s="207">
        <f t="shared" si="56"/>
        <v>0</v>
      </c>
      <c r="F100" s="207">
        <f t="shared" si="56"/>
        <v>0</v>
      </c>
      <c r="G100" s="207">
        <f t="shared" si="56"/>
        <v>0</v>
      </c>
      <c r="H100" s="207">
        <f t="shared" si="56"/>
        <v>0</v>
      </c>
      <c r="I100" s="207">
        <f t="shared" si="56"/>
        <v>0</v>
      </c>
      <c r="J100" s="207">
        <f t="shared" si="56"/>
        <v>0</v>
      </c>
      <c r="K100" s="207">
        <f t="shared" si="56"/>
        <v>0</v>
      </c>
      <c r="L100" s="207">
        <f t="shared" si="56"/>
        <v>0</v>
      </c>
      <c r="M100" s="207">
        <f t="shared" si="56"/>
        <v>0</v>
      </c>
      <c r="N100" s="207">
        <f t="shared" si="56"/>
        <v>0</v>
      </c>
      <c r="O100" s="207">
        <f t="shared" si="56"/>
        <v>0</v>
      </c>
      <c r="P100" s="207">
        <f t="shared" si="56"/>
        <v>0</v>
      </c>
      <c r="Q100" s="207">
        <f t="shared" si="56"/>
        <v>0</v>
      </c>
      <c r="R100" s="51"/>
      <c r="S100" s="135"/>
      <c r="T100" s="105"/>
      <c r="U100" s="52"/>
      <c r="V100" s="140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25">
      <c r="A101" s="76" t="s">
        <v>306</v>
      </c>
      <c r="B101" s="87" t="s">
        <v>287</v>
      </c>
      <c r="C101" s="78" t="s">
        <v>288</v>
      </c>
      <c r="D101" s="206">
        <f t="shared" ref="D101" si="57">E101+F101</f>
        <v>0</v>
      </c>
      <c r="E101" s="138"/>
      <c r="F101" s="206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51"/>
      <c r="S101" s="135"/>
      <c r="T101" s="105"/>
      <c r="V101" s="140"/>
      <c r="W101" s="105"/>
    </row>
    <row r="102" spans="1:80" s="112" customFormat="1" ht="27" customHeight="1" x14ac:dyDescent="0.25">
      <c r="A102" s="293" t="s">
        <v>356</v>
      </c>
      <c r="B102" s="294"/>
      <c r="C102" s="295"/>
      <c r="D102" s="208">
        <f t="shared" ref="D102:Q104" si="58">D103</f>
        <v>50000</v>
      </c>
      <c r="E102" s="208">
        <f t="shared" si="58"/>
        <v>50000</v>
      </c>
      <c r="F102" s="208">
        <f t="shared" si="58"/>
        <v>0</v>
      </c>
      <c r="G102" s="208">
        <f t="shared" si="58"/>
        <v>0</v>
      </c>
      <c r="H102" s="208">
        <f t="shared" si="58"/>
        <v>0</v>
      </c>
      <c r="I102" s="208">
        <f t="shared" si="58"/>
        <v>0</v>
      </c>
      <c r="J102" s="208">
        <f t="shared" si="58"/>
        <v>0</v>
      </c>
      <c r="K102" s="208">
        <f t="shared" si="58"/>
        <v>0</v>
      </c>
      <c r="L102" s="208">
        <f t="shared" si="58"/>
        <v>0</v>
      </c>
      <c r="M102" s="208">
        <f t="shared" si="58"/>
        <v>0</v>
      </c>
      <c r="N102" s="208">
        <f t="shared" si="58"/>
        <v>0</v>
      </c>
      <c r="O102" s="208">
        <f t="shared" si="58"/>
        <v>0</v>
      </c>
      <c r="P102" s="208">
        <f t="shared" si="58"/>
        <v>50730</v>
      </c>
      <c r="Q102" s="208">
        <f t="shared" si="58"/>
        <v>51461</v>
      </c>
      <c r="R102" s="51"/>
      <c r="S102" s="135"/>
      <c r="T102" s="105"/>
      <c r="U102" s="111"/>
      <c r="V102" s="140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25">
      <c r="A103" s="71"/>
      <c r="B103" s="74" t="s">
        <v>221</v>
      </c>
      <c r="C103" s="75" t="s">
        <v>222</v>
      </c>
      <c r="D103" s="207">
        <f t="shared" si="58"/>
        <v>50000</v>
      </c>
      <c r="E103" s="207">
        <f t="shared" si="58"/>
        <v>50000</v>
      </c>
      <c r="F103" s="207">
        <f t="shared" si="58"/>
        <v>0</v>
      </c>
      <c r="G103" s="207">
        <f t="shared" si="58"/>
        <v>0</v>
      </c>
      <c r="H103" s="207">
        <f t="shared" si="58"/>
        <v>0</v>
      </c>
      <c r="I103" s="207">
        <f t="shared" si="58"/>
        <v>0</v>
      </c>
      <c r="J103" s="207">
        <f t="shared" si="58"/>
        <v>0</v>
      </c>
      <c r="K103" s="207">
        <f t="shared" si="58"/>
        <v>0</v>
      </c>
      <c r="L103" s="207">
        <f t="shared" si="58"/>
        <v>0</v>
      </c>
      <c r="M103" s="207">
        <f t="shared" si="58"/>
        <v>0</v>
      </c>
      <c r="N103" s="207">
        <f t="shared" si="58"/>
        <v>0</v>
      </c>
      <c r="O103" s="207">
        <f t="shared" si="58"/>
        <v>0</v>
      </c>
      <c r="P103" s="207">
        <f t="shared" si="58"/>
        <v>50730</v>
      </c>
      <c r="Q103" s="207">
        <f t="shared" si="58"/>
        <v>51461</v>
      </c>
      <c r="R103" s="51"/>
      <c r="S103" s="135"/>
      <c r="T103" s="105"/>
      <c r="U103" s="52"/>
      <c r="V103" s="140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25">
      <c r="A104" s="71"/>
      <c r="B104" s="72" t="s">
        <v>247</v>
      </c>
      <c r="C104" s="73" t="s">
        <v>248</v>
      </c>
      <c r="D104" s="207">
        <f t="shared" si="58"/>
        <v>50000</v>
      </c>
      <c r="E104" s="207">
        <f t="shared" si="58"/>
        <v>50000</v>
      </c>
      <c r="F104" s="207">
        <f t="shared" si="58"/>
        <v>0</v>
      </c>
      <c r="G104" s="207">
        <f t="shared" si="58"/>
        <v>0</v>
      </c>
      <c r="H104" s="207">
        <f t="shared" si="58"/>
        <v>0</v>
      </c>
      <c r="I104" s="207">
        <f t="shared" si="58"/>
        <v>0</v>
      </c>
      <c r="J104" s="207">
        <f t="shared" si="58"/>
        <v>0</v>
      </c>
      <c r="K104" s="207">
        <f t="shared" si="58"/>
        <v>0</v>
      </c>
      <c r="L104" s="207">
        <f t="shared" si="58"/>
        <v>0</v>
      </c>
      <c r="M104" s="207">
        <f t="shared" si="58"/>
        <v>0</v>
      </c>
      <c r="N104" s="207">
        <f t="shared" si="58"/>
        <v>0</v>
      </c>
      <c r="O104" s="207">
        <f t="shared" si="58"/>
        <v>0</v>
      </c>
      <c r="P104" s="207">
        <f t="shared" si="58"/>
        <v>50730</v>
      </c>
      <c r="Q104" s="207">
        <f t="shared" si="58"/>
        <v>51461</v>
      </c>
      <c r="R104" s="51"/>
      <c r="S104" s="135"/>
      <c r="T104" s="105"/>
      <c r="U104" s="52"/>
      <c r="V104" s="140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25">
      <c r="A105" s="76" t="s">
        <v>328</v>
      </c>
      <c r="B105" s="87" t="s">
        <v>266</v>
      </c>
      <c r="C105" s="78" t="s">
        <v>357</v>
      </c>
      <c r="D105" s="206">
        <f t="shared" ref="D105" si="59">E105+F105</f>
        <v>50000</v>
      </c>
      <c r="E105" s="138">
        <v>50000</v>
      </c>
      <c r="F105" s="206">
        <f>SUM(G105:N105)</f>
        <v>0</v>
      </c>
      <c r="G105" s="138"/>
      <c r="H105" s="138"/>
      <c r="I105" s="138"/>
      <c r="J105" s="138"/>
      <c r="K105" s="138"/>
      <c r="L105" s="138"/>
      <c r="M105" s="138"/>
      <c r="N105" s="138"/>
      <c r="O105" s="138"/>
      <c r="P105" s="138">
        <v>50730</v>
      </c>
      <c r="Q105" s="138">
        <v>51461</v>
      </c>
      <c r="R105" s="51"/>
      <c r="S105" s="135"/>
      <c r="T105" s="105"/>
      <c r="V105" s="140"/>
      <c r="W105" s="105"/>
    </row>
    <row r="106" spans="1:80" s="112" customFormat="1" ht="27" customHeight="1" x14ac:dyDescent="0.25">
      <c r="A106" s="293" t="s">
        <v>358</v>
      </c>
      <c r="B106" s="294"/>
      <c r="C106" s="295"/>
      <c r="D106" s="208">
        <f>D107</f>
        <v>120000</v>
      </c>
      <c r="E106" s="208">
        <f t="shared" ref="E106:Q106" si="60">E107</f>
        <v>120000</v>
      </c>
      <c r="F106" s="208">
        <f t="shared" si="60"/>
        <v>0</v>
      </c>
      <c r="G106" s="208">
        <f t="shared" si="60"/>
        <v>0</v>
      </c>
      <c r="H106" s="208">
        <f t="shared" si="60"/>
        <v>0</v>
      </c>
      <c r="I106" s="208">
        <f t="shared" si="60"/>
        <v>0</v>
      </c>
      <c r="J106" s="208">
        <f t="shared" si="60"/>
        <v>0</v>
      </c>
      <c r="K106" s="208">
        <f t="shared" si="60"/>
        <v>0</v>
      </c>
      <c r="L106" s="208">
        <f t="shared" si="60"/>
        <v>0</v>
      </c>
      <c r="M106" s="208">
        <f t="shared" si="60"/>
        <v>0</v>
      </c>
      <c r="N106" s="208">
        <f t="shared" si="60"/>
        <v>0</v>
      </c>
      <c r="O106" s="208">
        <f t="shared" si="60"/>
        <v>0</v>
      </c>
      <c r="P106" s="208">
        <f t="shared" si="60"/>
        <v>121752</v>
      </c>
      <c r="Q106" s="208">
        <f t="shared" si="60"/>
        <v>123505.3</v>
      </c>
      <c r="R106" s="51"/>
      <c r="S106" s="135"/>
      <c r="T106" s="105"/>
      <c r="U106" s="111"/>
      <c r="V106" s="140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25">
      <c r="A107" s="71"/>
      <c r="B107" s="72" t="s">
        <v>205</v>
      </c>
      <c r="C107" s="73" t="s">
        <v>378</v>
      </c>
      <c r="D107" s="207">
        <f>D108+D116</f>
        <v>120000</v>
      </c>
      <c r="E107" s="207">
        <f t="shared" ref="E107:Q107" si="61">E108+E116</f>
        <v>120000</v>
      </c>
      <c r="F107" s="207">
        <f t="shared" si="61"/>
        <v>0</v>
      </c>
      <c r="G107" s="207">
        <f t="shared" si="61"/>
        <v>0</v>
      </c>
      <c r="H107" s="207">
        <f t="shared" si="61"/>
        <v>0</v>
      </c>
      <c r="I107" s="207">
        <f t="shared" si="61"/>
        <v>0</v>
      </c>
      <c r="J107" s="207">
        <f t="shared" si="61"/>
        <v>0</v>
      </c>
      <c r="K107" s="207">
        <f t="shared" si="61"/>
        <v>0</v>
      </c>
      <c r="L107" s="207">
        <f t="shared" si="61"/>
        <v>0</v>
      </c>
      <c r="M107" s="207">
        <f t="shared" si="61"/>
        <v>0</v>
      </c>
      <c r="N107" s="207">
        <f t="shared" si="61"/>
        <v>0</v>
      </c>
      <c r="O107" s="207">
        <f t="shared" si="61"/>
        <v>0</v>
      </c>
      <c r="P107" s="207">
        <f t="shared" si="61"/>
        <v>121752</v>
      </c>
      <c r="Q107" s="207">
        <f t="shared" si="61"/>
        <v>123505.3</v>
      </c>
      <c r="R107" s="51"/>
      <c r="S107" s="135"/>
      <c r="T107" s="105"/>
      <c r="U107" s="56"/>
      <c r="V107" s="140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25">
      <c r="A108" s="71"/>
      <c r="B108" s="74" t="s">
        <v>206</v>
      </c>
      <c r="C108" s="75" t="s">
        <v>207</v>
      </c>
      <c r="D108" s="207">
        <f>D109+D111+D113</f>
        <v>0</v>
      </c>
      <c r="E108" s="207">
        <f t="shared" ref="E108:Q108" si="62">E109+E111+E113</f>
        <v>0</v>
      </c>
      <c r="F108" s="207">
        <f t="shared" si="62"/>
        <v>0</v>
      </c>
      <c r="G108" s="207">
        <f t="shared" si="62"/>
        <v>0</v>
      </c>
      <c r="H108" s="207">
        <f t="shared" si="62"/>
        <v>0</v>
      </c>
      <c r="I108" s="207">
        <f t="shared" si="62"/>
        <v>0</v>
      </c>
      <c r="J108" s="207">
        <f t="shared" si="62"/>
        <v>0</v>
      </c>
      <c r="K108" s="207">
        <f t="shared" si="62"/>
        <v>0</v>
      </c>
      <c r="L108" s="207">
        <f t="shared" si="62"/>
        <v>0</v>
      </c>
      <c r="M108" s="207">
        <f t="shared" si="62"/>
        <v>0</v>
      </c>
      <c r="N108" s="207">
        <f t="shared" si="62"/>
        <v>0</v>
      </c>
      <c r="O108" s="207">
        <f t="shared" si="62"/>
        <v>0</v>
      </c>
      <c r="P108" s="207">
        <f t="shared" si="62"/>
        <v>0</v>
      </c>
      <c r="Q108" s="207">
        <f t="shared" si="62"/>
        <v>0</v>
      </c>
      <c r="R108" s="51"/>
      <c r="S108" s="135"/>
      <c r="T108" s="105"/>
      <c r="U108" s="52"/>
      <c r="V108" s="140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25">
      <c r="A109" s="71"/>
      <c r="B109" s="74" t="s">
        <v>420</v>
      </c>
      <c r="C109" s="75" t="s">
        <v>366</v>
      </c>
      <c r="D109" s="207">
        <f>D110</f>
        <v>0</v>
      </c>
      <c r="E109" s="207">
        <f t="shared" ref="E109:Q109" si="63">E110</f>
        <v>0</v>
      </c>
      <c r="F109" s="207">
        <f t="shared" si="63"/>
        <v>0</v>
      </c>
      <c r="G109" s="207">
        <f t="shared" si="63"/>
        <v>0</v>
      </c>
      <c r="H109" s="207">
        <f t="shared" si="63"/>
        <v>0</v>
      </c>
      <c r="I109" s="207">
        <f t="shared" si="63"/>
        <v>0</v>
      </c>
      <c r="J109" s="207">
        <f t="shared" si="63"/>
        <v>0</v>
      </c>
      <c r="K109" s="207">
        <f t="shared" si="63"/>
        <v>0</v>
      </c>
      <c r="L109" s="207">
        <f t="shared" si="63"/>
        <v>0</v>
      </c>
      <c r="M109" s="207">
        <f t="shared" si="63"/>
        <v>0</v>
      </c>
      <c r="N109" s="207">
        <f t="shared" si="63"/>
        <v>0</v>
      </c>
      <c r="O109" s="207">
        <f t="shared" si="63"/>
        <v>0</v>
      </c>
      <c r="P109" s="207">
        <f t="shared" si="63"/>
        <v>0</v>
      </c>
      <c r="Q109" s="207">
        <f t="shared" si="63"/>
        <v>0</v>
      </c>
      <c r="R109" s="51"/>
      <c r="S109" s="135"/>
      <c r="T109" s="105"/>
      <c r="U109" s="52"/>
      <c r="V109" s="140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25">
      <c r="A110" s="86" t="s">
        <v>329</v>
      </c>
      <c r="B110" s="82" t="s">
        <v>210</v>
      </c>
      <c r="C110" s="97" t="s">
        <v>211</v>
      </c>
      <c r="D110" s="210"/>
      <c r="E110" s="138"/>
      <c r="F110" s="210">
        <f>SUM(G110:N110)</f>
        <v>0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9"/>
      <c r="R110" s="199"/>
      <c r="S110" s="135"/>
      <c r="T110" s="105"/>
      <c r="V110" s="140"/>
      <c r="W110" s="105"/>
    </row>
    <row r="111" spans="1:80" s="39" customFormat="1" ht="18" customHeight="1" x14ac:dyDescent="0.25">
      <c r="A111" s="71"/>
      <c r="B111" s="74" t="s">
        <v>367</v>
      </c>
      <c r="C111" s="75" t="s">
        <v>212</v>
      </c>
      <c r="D111" s="207">
        <f>D112</f>
        <v>0</v>
      </c>
      <c r="E111" s="207">
        <f t="shared" ref="E111:Q111" si="64">E112</f>
        <v>0</v>
      </c>
      <c r="F111" s="207">
        <f t="shared" si="64"/>
        <v>0</v>
      </c>
      <c r="G111" s="207">
        <f t="shared" si="64"/>
        <v>0</v>
      </c>
      <c r="H111" s="207">
        <f t="shared" si="64"/>
        <v>0</v>
      </c>
      <c r="I111" s="207">
        <f t="shared" si="64"/>
        <v>0</v>
      </c>
      <c r="J111" s="207">
        <f t="shared" si="64"/>
        <v>0</v>
      </c>
      <c r="K111" s="207">
        <f t="shared" si="64"/>
        <v>0</v>
      </c>
      <c r="L111" s="207">
        <f t="shared" si="64"/>
        <v>0</v>
      </c>
      <c r="M111" s="207">
        <f t="shared" si="64"/>
        <v>0</v>
      </c>
      <c r="N111" s="207">
        <f t="shared" si="64"/>
        <v>0</v>
      </c>
      <c r="O111" s="207">
        <f t="shared" si="64"/>
        <v>0</v>
      </c>
      <c r="P111" s="207">
        <f t="shared" si="64"/>
        <v>0</v>
      </c>
      <c r="Q111" s="207">
        <f t="shared" si="64"/>
        <v>0</v>
      </c>
      <c r="R111" s="51"/>
      <c r="S111" s="135"/>
      <c r="T111" s="105"/>
      <c r="U111" s="52"/>
      <c r="V111" s="140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25">
      <c r="A112" s="86" t="s">
        <v>323</v>
      </c>
      <c r="B112" s="82" t="s">
        <v>214</v>
      </c>
      <c r="C112" s="97" t="s">
        <v>421</v>
      </c>
      <c r="D112" s="210"/>
      <c r="E112" s="138"/>
      <c r="F112" s="210">
        <f>SUM(G112:N112)</f>
        <v>0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9"/>
      <c r="R112" s="199"/>
      <c r="S112" s="135"/>
      <c r="T112" s="105"/>
      <c r="V112" s="140"/>
      <c r="W112" s="105"/>
    </row>
    <row r="113" spans="1:80" s="39" customFormat="1" ht="18" customHeight="1" x14ac:dyDescent="0.25">
      <c r="A113" s="71"/>
      <c r="B113" s="74" t="s">
        <v>350</v>
      </c>
      <c r="C113" s="75" t="s">
        <v>216</v>
      </c>
      <c r="D113" s="207">
        <f>D114+D115</f>
        <v>0</v>
      </c>
      <c r="E113" s="207">
        <f t="shared" ref="E113:Q113" si="65">E114+E115</f>
        <v>0</v>
      </c>
      <c r="F113" s="207">
        <f t="shared" si="65"/>
        <v>0</v>
      </c>
      <c r="G113" s="207">
        <f t="shared" si="65"/>
        <v>0</v>
      </c>
      <c r="H113" s="207">
        <f t="shared" si="65"/>
        <v>0</v>
      </c>
      <c r="I113" s="207">
        <f t="shared" si="65"/>
        <v>0</v>
      </c>
      <c r="J113" s="207">
        <f t="shared" si="65"/>
        <v>0</v>
      </c>
      <c r="K113" s="207">
        <f t="shared" si="65"/>
        <v>0</v>
      </c>
      <c r="L113" s="207">
        <f t="shared" si="65"/>
        <v>0</v>
      </c>
      <c r="M113" s="207">
        <f t="shared" si="65"/>
        <v>0</v>
      </c>
      <c r="N113" s="207">
        <f t="shared" si="65"/>
        <v>0</v>
      </c>
      <c r="O113" s="207">
        <f t="shared" si="65"/>
        <v>0</v>
      </c>
      <c r="P113" s="207">
        <f t="shared" si="65"/>
        <v>0</v>
      </c>
      <c r="Q113" s="207">
        <f t="shared" si="65"/>
        <v>0</v>
      </c>
      <c r="R113" s="51"/>
      <c r="S113" s="135"/>
      <c r="T113" s="105"/>
      <c r="U113" s="52"/>
      <c r="V113" s="140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25">
      <c r="A114" s="86" t="s">
        <v>324</v>
      </c>
      <c r="B114" s="82" t="s">
        <v>217</v>
      </c>
      <c r="C114" s="97" t="s">
        <v>422</v>
      </c>
      <c r="D114" s="210"/>
      <c r="E114" s="138"/>
      <c r="F114" s="210">
        <f>SUM(G114:N114)</f>
        <v>0</v>
      </c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9"/>
      <c r="R114" s="199"/>
      <c r="S114" s="135"/>
      <c r="T114" s="105"/>
      <c r="V114" s="140"/>
      <c r="W114" s="105"/>
    </row>
    <row r="115" spans="1:80" ht="18" customHeight="1" x14ac:dyDescent="0.25">
      <c r="A115" s="86" t="s">
        <v>331</v>
      </c>
      <c r="B115" s="82" t="s">
        <v>220</v>
      </c>
      <c r="C115" s="97" t="s">
        <v>349</v>
      </c>
      <c r="D115" s="210"/>
      <c r="E115" s="138"/>
      <c r="F115" s="210">
        <f>SUM(G115:N115)</f>
        <v>0</v>
      </c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9"/>
      <c r="R115" s="199"/>
      <c r="S115" s="135"/>
      <c r="T115" s="105"/>
      <c r="V115" s="140"/>
      <c r="W115" s="105"/>
    </row>
    <row r="116" spans="1:80" s="39" customFormat="1" ht="18" customHeight="1" x14ac:dyDescent="0.25">
      <c r="A116" s="71"/>
      <c r="B116" s="74" t="s">
        <v>221</v>
      </c>
      <c r="C116" s="75" t="s">
        <v>222</v>
      </c>
      <c r="D116" s="207">
        <f>D117+D119</f>
        <v>120000</v>
      </c>
      <c r="E116" s="207">
        <f t="shared" ref="E116:Q116" si="66">E117+E119</f>
        <v>120000</v>
      </c>
      <c r="F116" s="207">
        <f t="shared" si="66"/>
        <v>0</v>
      </c>
      <c r="G116" s="207">
        <f t="shared" si="66"/>
        <v>0</v>
      </c>
      <c r="H116" s="207">
        <f t="shared" si="66"/>
        <v>0</v>
      </c>
      <c r="I116" s="207">
        <f t="shared" si="66"/>
        <v>0</v>
      </c>
      <c r="J116" s="207">
        <f t="shared" si="66"/>
        <v>0</v>
      </c>
      <c r="K116" s="207">
        <f t="shared" si="66"/>
        <v>0</v>
      </c>
      <c r="L116" s="207">
        <f t="shared" si="66"/>
        <v>0</v>
      </c>
      <c r="M116" s="207">
        <f t="shared" si="66"/>
        <v>0</v>
      </c>
      <c r="N116" s="207">
        <f t="shared" si="66"/>
        <v>0</v>
      </c>
      <c r="O116" s="207">
        <f t="shared" si="66"/>
        <v>0</v>
      </c>
      <c r="P116" s="207">
        <f t="shared" si="66"/>
        <v>121752</v>
      </c>
      <c r="Q116" s="207">
        <f t="shared" si="66"/>
        <v>123505.3</v>
      </c>
      <c r="R116" s="51"/>
      <c r="S116" s="135"/>
      <c r="T116" s="105"/>
      <c r="U116" s="52"/>
      <c r="V116" s="140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25">
      <c r="A117" s="71"/>
      <c r="B117" s="74" t="s">
        <v>223</v>
      </c>
      <c r="C117" s="75" t="s">
        <v>417</v>
      </c>
      <c r="D117" s="207">
        <f>D118</f>
        <v>0</v>
      </c>
      <c r="E117" s="207">
        <f t="shared" ref="E117:Q117" si="67">E118</f>
        <v>0</v>
      </c>
      <c r="F117" s="207">
        <f t="shared" si="67"/>
        <v>0</v>
      </c>
      <c r="G117" s="207">
        <f t="shared" si="67"/>
        <v>0</v>
      </c>
      <c r="H117" s="207">
        <f t="shared" si="67"/>
        <v>0</v>
      </c>
      <c r="I117" s="207">
        <f t="shared" si="67"/>
        <v>0</v>
      </c>
      <c r="J117" s="207">
        <f t="shared" si="67"/>
        <v>0</v>
      </c>
      <c r="K117" s="207">
        <f t="shared" si="67"/>
        <v>0</v>
      </c>
      <c r="L117" s="207">
        <f t="shared" si="67"/>
        <v>0</v>
      </c>
      <c r="M117" s="207">
        <f t="shared" si="67"/>
        <v>0</v>
      </c>
      <c r="N117" s="207">
        <f t="shared" si="67"/>
        <v>0</v>
      </c>
      <c r="O117" s="207">
        <f t="shared" si="67"/>
        <v>0</v>
      </c>
      <c r="P117" s="207">
        <f t="shared" si="67"/>
        <v>0</v>
      </c>
      <c r="Q117" s="207">
        <f t="shared" si="67"/>
        <v>0</v>
      </c>
      <c r="R117" s="51"/>
      <c r="S117" s="135"/>
      <c r="T117" s="105"/>
      <c r="U117" s="52"/>
      <c r="V117" s="140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25">
      <c r="A118" s="86" t="s">
        <v>332</v>
      </c>
      <c r="B118" s="82" t="s">
        <v>227</v>
      </c>
      <c r="C118" s="97" t="s">
        <v>228</v>
      </c>
      <c r="D118" s="210"/>
      <c r="E118" s="138"/>
      <c r="F118" s="210">
        <f>SUM(G118:N118)</f>
        <v>0</v>
      </c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9"/>
      <c r="R118" s="199"/>
      <c r="S118" s="135"/>
      <c r="T118" s="105"/>
      <c r="V118" s="140"/>
      <c r="W118" s="105"/>
    </row>
    <row r="119" spans="1:80" s="39" customFormat="1" ht="18" customHeight="1" x14ac:dyDescent="0.25">
      <c r="A119" s="71"/>
      <c r="B119" s="72" t="s">
        <v>247</v>
      </c>
      <c r="C119" s="73" t="s">
        <v>248</v>
      </c>
      <c r="D119" s="207">
        <f t="shared" ref="D119:Q119" si="68">D120</f>
        <v>120000</v>
      </c>
      <c r="E119" s="207">
        <f t="shared" si="68"/>
        <v>120000</v>
      </c>
      <c r="F119" s="207">
        <f t="shared" si="68"/>
        <v>0</v>
      </c>
      <c r="G119" s="207">
        <f t="shared" si="68"/>
        <v>0</v>
      </c>
      <c r="H119" s="207">
        <f t="shared" si="68"/>
        <v>0</v>
      </c>
      <c r="I119" s="207">
        <f t="shared" si="68"/>
        <v>0</v>
      </c>
      <c r="J119" s="207">
        <f t="shared" si="68"/>
        <v>0</v>
      </c>
      <c r="K119" s="207">
        <f t="shared" si="68"/>
        <v>0</v>
      </c>
      <c r="L119" s="207">
        <f t="shared" si="68"/>
        <v>0</v>
      </c>
      <c r="M119" s="207">
        <f t="shared" si="68"/>
        <v>0</v>
      </c>
      <c r="N119" s="207">
        <f t="shared" si="68"/>
        <v>0</v>
      </c>
      <c r="O119" s="207">
        <f t="shared" si="68"/>
        <v>0</v>
      </c>
      <c r="P119" s="207">
        <f t="shared" si="68"/>
        <v>121752</v>
      </c>
      <c r="Q119" s="207">
        <f t="shared" si="68"/>
        <v>123505.3</v>
      </c>
      <c r="R119" s="51"/>
      <c r="S119" s="135"/>
      <c r="T119" s="105"/>
      <c r="U119" s="52"/>
      <c r="V119" s="140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25">
      <c r="A120" s="76" t="s">
        <v>333</v>
      </c>
      <c r="B120" s="87" t="s">
        <v>266</v>
      </c>
      <c r="C120" s="78" t="s">
        <v>267</v>
      </c>
      <c r="D120" s="206">
        <f t="shared" ref="D120" si="69">E120+F120</f>
        <v>120000</v>
      </c>
      <c r="E120" s="137">
        <v>120000</v>
      </c>
      <c r="F120" s="206">
        <f>SUM(G120:N120)</f>
        <v>0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>
        <v>121752</v>
      </c>
      <c r="Q120" s="137">
        <v>123505.3</v>
      </c>
      <c r="R120" s="51"/>
      <c r="S120" s="135"/>
      <c r="T120" s="105"/>
      <c r="V120" s="140"/>
      <c r="W120" s="105"/>
    </row>
    <row r="121" spans="1:80" s="112" customFormat="1" ht="36.75" customHeight="1" x14ac:dyDescent="0.25">
      <c r="A121" s="293" t="s">
        <v>359</v>
      </c>
      <c r="B121" s="294"/>
      <c r="C121" s="295"/>
      <c r="D121" s="204">
        <f>D122</f>
        <v>0</v>
      </c>
      <c r="E121" s="204">
        <f t="shared" ref="E121:Q121" si="70">E122</f>
        <v>0</v>
      </c>
      <c r="F121" s="204">
        <f t="shared" si="70"/>
        <v>0</v>
      </c>
      <c r="G121" s="204">
        <f t="shared" si="70"/>
        <v>0</v>
      </c>
      <c r="H121" s="204">
        <f t="shared" si="70"/>
        <v>0</v>
      </c>
      <c r="I121" s="204">
        <f t="shared" si="70"/>
        <v>0</v>
      </c>
      <c r="J121" s="204">
        <f t="shared" si="70"/>
        <v>0</v>
      </c>
      <c r="K121" s="204">
        <f t="shared" si="70"/>
        <v>0</v>
      </c>
      <c r="L121" s="204">
        <f t="shared" si="70"/>
        <v>0</v>
      </c>
      <c r="M121" s="204">
        <f t="shared" si="70"/>
        <v>0</v>
      </c>
      <c r="N121" s="204">
        <f t="shared" si="70"/>
        <v>0</v>
      </c>
      <c r="O121" s="204">
        <f t="shared" si="70"/>
        <v>0</v>
      </c>
      <c r="P121" s="204">
        <f t="shared" si="70"/>
        <v>0</v>
      </c>
      <c r="Q121" s="204">
        <f t="shared" si="70"/>
        <v>0</v>
      </c>
      <c r="R121" s="51"/>
      <c r="S121" s="135"/>
      <c r="T121" s="105"/>
      <c r="U121" s="111"/>
      <c r="V121" s="140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25">
      <c r="A122" s="71"/>
      <c r="B122" s="74" t="s">
        <v>221</v>
      </c>
      <c r="C122" s="75" t="s">
        <v>222</v>
      </c>
      <c r="D122" s="205">
        <f>D123+D125</f>
        <v>0</v>
      </c>
      <c r="E122" s="205">
        <f t="shared" ref="E122:Q122" si="71">E123+E125</f>
        <v>0</v>
      </c>
      <c r="F122" s="205">
        <f t="shared" si="71"/>
        <v>0</v>
      </c>
      <c r="G122" s="205">
        <f t="shared" si="71"/>
        <v>0</v>
      </c>
      <c r="H122" s="205">
        <f t="shared" si="71"/>
        <v>0</v>
      </c>
      <c r="I122" s="205">
        <f t="shared" si="71"/>
        <v>0</v>
      </c>
      <c r="J122" s="205">
        <f t="shared" si="71"/>
        <v>0</v>
      </c>
      <c r="K122" s="205">
        <f t="shared" si="71"/>
        <v>0</v>
      </c>
      <c r="L122" s="205">
        <f t="shared" si="71"/>
        <v>0</v>
      </c>
      <c r="M122" s="205">
        <f t="shared" si="71"/>
        <v>0</v>
      </c>
      <c r="N122" s="205">
        <f t="shared" si="71"/>
        <v>0</v>
      </c>
      <c r="O122" s="205">
        <f t="shared" si="71"/>
        <v>0</v>
      </c>
      <c r="P122" s="205">
        <f t="shared" si="71"/>
        <v>0</v>
      </c>
      <c r="Q122" s="205">
        <f t="shared" si="71"/>
        <v>0</v>
      </c>
      <c r="R122" s="51"/>
      <c r="S122" s="135"/>
      <c r="T122" s="105"/>
      <c r="U122" s="52"/>
      <c r="V122" s="140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25">
      <c r="A123" s="71"/>
      <c r="B123" s="72" t="s">
        <v>232</v>
      </c>
      <c r="C123" s="73" t="s">
        <v>312</v>
      </c>
      <c r="D123" s="205">
        <f>D124</f>
        <v>0</v>
      </c>
      <c r="E123" s="205">
        <f t="shared" ref="E123:Q123" si="72">E124</f>
        <v>0</v>
      </c>
      <c r="F123" s="205">
        <f t="shared" si="72"/>
        <v>0</v>
      </c>
      <c r="G123" s="205">
        <f t="shared" si="72"/>
        <v>0</v>
      </c>
      <c r="H123" s="205">
        <f t="shared" si="72"/>
        <v>0</v>
      </c>
      <c r="I123" s="205">
        <f t="shared" si="72"/>
        <v>0</v>
      </c>
      <c r="J123" s="205">
        <f t="shared" si="72"/>
        <v>0</v>
      </c>
      <c r="K123" s="205">
        <f t="shared" si="72"/>
        <v>0</v>
      </c>
      <c r="L123" s="205">
        <f t="shared" si="72"/>
        <v>0</v>
      </c>
      <c r="M123" s="205">
        <f t="shared" si="72"/>
        <v>0</v>
      </c>
      <c r="N123" s="205">
        <f t="shared" si="72"/>
        <v>0</v>
      </c>
      <c r="O123" s="205">
        <f t="shared" si="72"/>
        <v>0</v>
      </c>
      <c r="P123" s="205">
        <f t="shared" si="72"/>
        <v>0</v>
      </c>
      <c r="Q123" s="205">
        <f t="shared" si="72"/>
        <v>0</v>
      </c>
      <c r="R123" s="51"/>
      <c r="S123" s="135"/>
      <c r="T123" s="105"/>
      <c r="U123" s="52"/>
      <c r="V123" s="140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25">
      <c r="A124" s="76" t="s">
        <v>334</v>
      </c>
      <c r="B124" s="87" t="s">
        <v>240</v>
      </c>
      <c r="C124" s="78" t="s">
        <v>241</v>
      </c>
      <c r="D124" s="206">
        <f t="shared" ref="D124" si="73">E124+F124</f>
        <v>0</v>
      </c>
      <c r="E124" s="137"/>
      <c r="F124" s="206">
        <f>SUM(G124:N124)</f>
        <v>0</v>
      </c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51"/>
      <c r="S124" s="135"/>
      <c r="T124" s="105"/>
      <c r="V124" s="140"/>
      <c r="W124" s="105"/>
    </row>
    <row r="125" spans="1:80" s="39" customFormat="1" ht="18" customHeight="1" x14ac:dyDescent="0.25">
      <c r="A125" s="81"/>
      <c r="B125" s="72" t="s">
        <v>247</v>
      </c>
      <c r="C125" s="73" t="s">
        <v>248</v>
      </c>
      <c r="D125" s="205">
        <f>D126+D127</f>
        <v>0</v>
      </c>
      <c r="E125" s="205">
        <f t="shared" ref="E125:Q125" si="74">E126+E127</f>
        <v>0</v>
      </c>
      <c r="F125" s="205">
        <f t="shared" si="74"/>
        <v>0</v>
      </c>
      <c r="G125" s="205">
        <f t="shared" si="74"/>
        <v>0</v>
      </c>
      <c r="H125" s="205">
        <f t="shared" si="74"/>
        <v>0</v>
      </c>
      <c r="I125" s="205">
        <f t="shared" si="74"/>
        <v>0</v>
      </c>
      <c r="J125" s="205">
        <f t="shared" si="74"/>
        <v>0</v>
      </c>
      <c r="K125" s="205">
        <f t="shared" si="74"/>
        <v>0</v>
      </c>
      <c r="L125" s="205">
        <f t="shared" si="74"/>
        <v>0</v>
      </c>
      <c r="M125" s="205">
        <f t="shared" si="74"/>
        <v>0</v>
      </c>
      <c r="N125" s="205">
        <f t="shared" si="74"/>
        <v>0</v>
      </c>
      <c r="O125" s="205">
        <f t="shared" si="74"/>
        <v>0</v>
      </c>
      <c r="P125" s="205">
        <f t="shared" si="74"/>
        <v>0</v>
      </c>
      <c r="Q125" s="205">
        <f t="shared" si="74"/>
        <v>0</v>
      </c>
      <c r="R125" s="51"/>
      <c r="S125" s="135"/>
      <c r="T125" s="105"/>
      <c r="U125" s="52"/>
      <c r="V125" s="140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25">
      <c r="A126" s="76" t="s">
        <v>335</v>
      </c>
      <c r="B126" s="87" t="s">
        <v>250</v>
      </c>
      <c r="C126" s="78" t="s">
        <v>251</v>
      </c>
      <c r="D126" s="206">
        <f t="shared" ref="D126:D127" si="75">E126+F126</f>
        <v>0</v>
      </c>
      <c r="E126" s="137"/>
      <c r="F126" s="206">
        <f>SUM(G126:N126)</f>
        <v>0</v>
      </c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51"/>
      <c r="S126" s="135"/>
      <c r="T126" s="105"/>
      <c r="V126" s="140"/>
      <c r="W126" s="105"/>
    </row>
    <row r="127" spans="1:80" ht="18" customHeight="1" x14ac:dyDescent="0.25">
      <c r="A127" s="76" t="s">
        <v>336</v>
      </c>
      <c r="B127" s="87" t="s">
        <v>258</v>
      </c>
      <c r="C127" s="78" t="s">
        <v>259</v>
      </c>
      <c r="D127" s="206">
        <f t="shared" si="75"/>
        <v>0</v>
      </c>
      <c r="E127" s="138"/>
      <c r="F127" s="206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5"/>
      <c r="T127" s="105"/>
      <c r="V127" s="140"/>
      <c r="W127" s="105"/>
    </row>
    <row r="128" spans="1:80" s="110" customFormat="1" ht="43.5" customHeight="1" x14ac:dyDescent="0.25">
      <c r="A128" s="293" t="s">
        <v>360</v>
      </c>
      <c r="B128" s="294"/>
      <c r="C128" s="295"/>
      <c r="D128" s="208">
        <f>D129+D135</f>
        <v>5000</v>
      </c>
      <c r="E128" s="208">
        <f t="shared" ref="E128:Q128" si="76">E129+E135</f>
        <v>0</v>
      </c>
      <c r="F128" s="208">
        <f t="shared" si="76"/>
        <v>5000</v>
      </c>
      <c r="G128" s="208">
        <f t="shared" si="76"/>
        <v>0</v>
      </c>
      <c r="H128" s="208">
        <f t="shared" si="76"/>
        <v>0</v>
      </c>
      <c r="I128" s="208">
        <f t="shared" si="76"/>
        <v>0</v>
      </c>
      <c r="J128" s="208">
        <f t="shared" si="76"/>
        <v>5000</v>
      </c>
      <c r="K128" s="208">
        <f t="shared" si="76"/>
        <v>0</v>
      </c>
      <c r="L128" s="208">
        <f t="shared" si="76"/>
        <v>0</v>
      </c>
      <c r="M128" s="208">
        <f t="shared" si="76"/>
        <v>0</v>
      </c>
      <c r="N128" s="208">
        <f t="shared" si="76"/>
        <v>0</v>
      </c>
      <c r="O128" s="208">
        <f t="shared" si="76"/>
        <v>0</v>
      </c>
      <c r="P128" s="208">
        <f t="shared" si="76"/>
        <v>5073</v>
      </c>
      <c r="Q128" s="208">
        <f t="shared" si="76"/>
        <v>5146</v>
      </c>
      <c r="R128" s="51"/>
      <c r="S128" s="135"/>
      <c r="T128" s="105"/>
      <c r="U128" s="109"/>
      <c r="V128" s="140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25">
      <c r="A129" s="95"/>
      <c r="B129" s="75">
        <v>3</v>
      </c>
      <c r="C129" s="96" t="s">
        <v>378</v>
      </c>
      <c r="D129" s="207">
        <f>D130</f>
        <v>0</v>
      </c>
      <c r="E129" s="207">
        <f t="shared" ref="E129:Q129" si="77">E130</f>
        <v>0</v>
      </c>
      <c r="F129" s="207">
        <f t="shared" si="77"/>
        <v>0</v>
      </c>
      <c r="G129" s="207">
        <f t="shared" si="77"/>
        <v>0</v>
      </c>
      <c r="H129" s="207">
        <f t="shared" si="77"/>
        <v>0</v>
      </c>
      <c r="I129" s="207">
        <f t="shared" si="77"/>
        <v>0</v>
      </c>
      <c r="J129" s="207">
        <f t="shared" si="77"/>
        <v>0</v>
      </c>
      <c r="K129" s="207">
        <f t="shared" si="77"/>
        <v>0</v>
      </c>
      <c r="L129" s="207">
        <f t="shared" si="77"/>
        <v>0</v>
      </c>
      <c r="M129" s="207">
        <f t="shared" si="77"/>
        <v>0</v>
      </c>
      <c r="N129" s="207">
        <f t="shared" si="77"/>
        <v>0</v>
      </c>
      <c r="O129" s="207">
        <f t="shared" si="77"/>
        <v>0</v>
      </c>
      <c r="P129" s="207">
        <f t="shared" si="77"/>
        <v>0</v>
      </c>
      <c r="Q129" s="207">
        <f t="shared" si="77"/>
        <v>0</v>
      </c>
      <c r="R129" s="51"/>
      <c r="S129" s="135"/>
      <c r="T129" s="105"/>
      <c r="U129" s="56"/>
      <c r="V129" s="140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25">
      <c r="A130" s="95"/>
      <c r="B130" s="74" t="s">
        <v>221</v>
      </c>
      <c r="C130" s="75" t="s">
        <v>222</v>
      </c>
      <c r="D130" s="207">
        <f>D131+D133</f>
        <v>0</v>
      </c>
      <c r="E130" s="207">
        <f t="shared" ref="E130:Q130" si="78">E131+E133</f>
        <v>0</v>
      </c>
      <c r="F130" s="207">
        <f t="shared" si="78"/>
        <v>0</v>
      </c>
      <c r="G130" s="207">
        <f t="shared" si="78"/>
        <v>0</v>
      </c>
      <c r="H130" s="207">
        <f t="shared" si="78"/>
        <v>0</v>
      </c>
      <c r="I130" s="207">
        <f t="shared" si="78"/>
        <v>0</v>
      </c>
      <c r="J130" s="207">
        <f t="shared" si="78"/>
        <v>0</v>
      </c>
      <c r="K130" s="207">
        <f t="shared" si="78"/>
        <v>0</v>
      </c>
      <c r="L130" s="207">
        <f t="shared" si="78"/>
        <v>0</v>
      </c>
      <c r="M130" s="207">
        <f t="shared" si="78"/>
        <v>0</v>
      </c>
      <c r="N130" s="207">
        <f t="shared" si="78"/>
        <v>0</v>
      </c>
      <c r="O130" s="207">
        <f t="shared" si="78"/>
        <v>0</v>
      </c>
      <c r="P130" s="207">
        <f t="shared" si="78"/>
        <v>0</v>
      </c>
      <c r="Q130" s="207">
        <f t="shared" si="78"/>
        <v>0</v>
      </c>
      <c r="R130" s="51"/>
      <c r="S130" s="135"/>
      <c r="T130" s="105"/>
      <c r="U130" s="52"/>
      <c r="V130" s="140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25">
      <c r="A131" s="95"/>
      <c r="B131" s="72" t="s">
        <v>247</v>
      </c>
      <c r="C131" s="73" t="s">
        <v>248</v>
      </c>
      <c r="D131" s="207">
        <f>D132</f>
        <v>0</v>
      </c>
      <c r="E131" s="207">
        <f t="shared" ref="E131:Q131" si="79">E132</f>
        <v>0</v>
      </c>
      <c r="F131" s="207">
        <f t="shared" si="79"/>
        <v>0</v>
      </c>
      <c r="G131" s="207">
        <f t="shared" si="79"/>
        <v>0</v>
      </c>
      <c r="H131" s="207">
        <f t="shared" si="79"/>
        <v>0</v>
      </c>
      <c r="I131" s="207">
        <f t="shared" si="79"/>
        <v>0</v>
      </c>
      <c r="J131" s="207">
        <f t="shared" si="79"/>
        <v>0</v>
      </c>
      <c r="K131" s="207">
        <f t="shared" si="79"/>
        <v>0</v>
      </c>
      <c r="L131" s="207">
        <f t="shared" si="79"/>
        <v>0</v>
      </c>
      <c r="M131" s="207">
        <f t="shared" si="79"/>
        <v>0</v>
      </c>
      <c r="N131" s="207">
        <f t="shared" si="79"/>
        <v>0</v>
      </c>
      <c r="O131" s="207">
        <f t="shared" si="79"/>
        <v>0</v>
      </c>
      <c r="P131" s="207">
        <f t="shared" si="79"/>
        <v>0</v>
      </c>
      <c r="Q131" s="207">
        <f t="shared" si="79"/>
        <v>0</v>
      </c>
      <c r="R131" s="51"/>
      <c r="S131" s="135"/>
      <c r="T131" s="105"/>
      <c r="U131" s="52"/>
      <c r="V131" s="140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25">
      <c r="A132" s="76" t="s">
        <v>337</v>
      </c>
      <c r="B132" s="97">
        <v>3232</v>
      </c>
      <c r="C132" s="98" t="s">
        <v>254</v>
      </c>
      <c r="D132" s="206">
        <f t="shared" ref="D132" si="80">E132+F132</f>
        <v>0</v>
      </c>
      <c r="E132" s="138"/>
      <c r="F132" s="206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51"/>
      <c r="S132" s="135"/>
      <c r="T132" s="105"/>
      <c r="V132" s="140"/>
      <c r="W132" s="105"/>
    </row>
    <row r="133" spans="1:80" s="39" customFormat="1" ht="18" customHeight="1" x14ac:dyDescent="0.25">
      <c r="A133" s="81"/>
      <c r="B133" s="88" t="s">
        <v>275</v>
      </c>
      <c r="C133" s="80" t="s">
        <v>276</v>
      </c>
      <c r="D133" s="207">
        <f t="shared" ref="D133:Q133" si="81">D134</f>
        <v>0</v>
      </c>
      <c r="E133" s="207">
        <f t="shared" si="81"/>
        <v>0</v>
      </c>
      <c r="F133" s="207">
        <f t="shared" si="81"/>
        <v>0</v>
      </c>
      <c r="G133" s="207">
        <f t="shared" si="81"/>
        <v>0</v>
      </c>
      <c r="H133" s="207">
        <f t="shared" si="81"/>
        <v>0</v>
      </c>
      <c r="I133" s="207">
        <f t="shared" si="81"/>
        <v>0</v>
      </c>
      <c r="J133" s="207">
        <f t="shared" si="81"/>
        <v>0</v>
      </c>
      <c r="K133" s="207">
        <f t="shared" si="81"/>
        <v>0</v>
      </c>
      <c r="L133" s="207">
        <f t="shared" si="81"/>
        <v>0</v>
      </c>
      <c r="M133" s="207">
        <f t="shared" si="81"/>
        <v>0</v>
      </c>
      <c r="N133" s="207">
        <f t="shared" si="81"/>
        <v>0</v>
      </c>
      <c r="O133" s="207">
        <f t="shared" si="81"/>
        <v>0</v>
      </c>
      <c r="P133" s="207">
        <f t="shared" si="81"/>
        <v>0</v>
      </c>
      <c r="Q133" s="207">
        <f t="shared" si="81"/>
        <v>0</v>
      </c>
      <c r="R133" s="51"/>
      <c r="S133" s="135"/>
      <c r="T133" s="105"/>
      <c r="U133" s="52"/>
      <c r="V133" s="140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25">
      <c r="A134" s="76" t="s">
        <v>423</v>
      </c>
      <c r="B134" s="97">
        <v>3292</v>
      </c>
      <c r="C134" s="98" t="s">
        <v>280</v>
      </c>
      <c r="D134" s="206">
        <f t="shared" ref="D134" si="82">E134+F134</f>
        <v>0</v>
      </c>
      <c r="E134" s="115"/>
      <c r="F134" s="206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5"/>
      <c r="T134" s="105"/>
      <c r="V134" s="140"/>
      <c r="W134" s="105"/>
    </row>
    <row r="135" spans="1:80" s="39" customFormat="1" ht="18" customHeight="1" x14ac:dyDescent="0.25">
      <c r="A135" s="81"/>
      <c r="B135" s="75">
        <v>4</v>
      </c>
      <c r="C135" s="73" t="s">
        <v>8</v>
      </c>
      <c r="D135" s="205">
        <f t="shared" ref="D135:Q135" si="83">D136</f>
        <v>5000</v>
      </c>
      <c r="E135" s="205">
        <f t="shared" si="83"/>
        <v>0</v>
      </c>
      <c r="F135" s="205">
        <f t="shared" si="83"/>
        <v>5000</v>
      </c>
      <c r="G135" s="205">
        <f t="shared" si="83"/>
        <v>0</v>
      </c>
      <c r="H135" s="205">
        <f t="shared" si="83"/>
        <v>0</v>
      </c>
      <c r="I135" s="205">
        <f t="shared" si="83"/>
        <v>0</v>
      </c>
      <c r="J135" s="205">
        <f t="shared" si="83"/>
        <v>5000</v>
      </c>
      <c r="K135" s="205">
        <f t="shared" si="83"/>
        <v>0</v>
      </c>
      <c r="L135" s="205">
        <f t="shared" si="83"/>
        <v>0</v>
      </c>
      <c r="M135" s="205">
        <f t="shared" si="83"/>
        <v>0</v>
      </c>
      <c r="N135" s="205">
        <f t="shared" si="83"/>
        <v>0</v>
      </c>
      <c r="O135" s="205">
        <f t="shared" si="83"/>
        <v>0</v>
      </c>
      <c r="P135" s="205">
        <f t="shared" si="83"/>
        <v>5073</v>
      </c>
      <c r="Q135" s="205">
        <f t="shared" si="83"/>
        <v>5146</v>
      </c>
      <c r="R135" s="51"/>
      <c r="S135" s="135"/>
      <c r="T135" s="105"/>
      <c r="U135" s="52"/>
      <c r="V135" s="140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25">
      <c r="A136" s="81"/>
      <c r="B136" s="75">
        <v>42</v>
      </c>
      <c r="C136" s="85" t="s">
        <v>363</v>
      </c>
      <c r="D136" s="205">
        <f t="shared" ref="D136:Q136" si="84">D137+D140+D142</f>
        <v>5000</v>
      </c>
      <c r="E136" s="205">
        <f t="shared" si="84"/>
        <v>0</v>
      </c>
      <c r="F136" s="205">
        <f t="shared" si="84"/>
        <v>5000</v>
      </c>
      <c r="G136" s="205">
        <f t="shared" si="84"/>
        <v>0</v>
      </c>
      <c r="H136" s="205">
        <f t="shared" si="84"/>
        <v>0</v>
      </c>
      <c r="I136" s="205">
        <f t="shared" si="84"/>
        <v>0</v>
      </c>
      <c r="J136" s="205">
        <f t="shared" si="84"/>
        <v>5000</v>
      </c>
      <c r="K136" s="205">
        <f t="shared" si="84"/>
        <v>0</v>
      </c>
      <c r="L136" s="205">
        <f t="shared" si="84"/>
        <v>0</v>
      </c>
      <c r="M136" s="205">
        <f t="shared" si="84"/>
        <v>0</v>
      </c>
      <c r="N136" s="205">
        <f t="shared" si="84"/>
        <v>0</v>
      </c>
      <c r="O136" s="205">
        <f t="shared" si="84"/>
        <v>0</v>
      </c>
      <c r="P136" s="205">
        <f t="shared" si="84"/>
        <v>5073</v>
      </c>
      <c r="Q136" s="205">
        <f t="shared" si="84"/>
        <v>5146</v>
      </c>
      <c r="R136" s="51"/>
      <c r="S136" s="135"/>
      <c r="T136" s="105"/>
      <c r="U136" s="52"/>
      <c r="V136" s="140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25">
      <c r="A137" s="81"/>
      <c r="B137" s="75">
        <v>422</v>
      </c>
      <c r="C137" s="96" t="s">
        <v>326</v>
      </c>
      <c r="D137" s="211">
        <f t="shared" ref="D137" si="85">SUM(D138:D139)</f>
        <v>0</v>
      </c>
      <c r="E137" s="211">
        <f t="shared" ref="E137:Q137" si="86">SUM(E138:E139)</f>
        <v>0</v>
      </c>
      <c r="F137" s="211">
        <f t="shared" si="86"/>
        <v>0</v>
      </c>
      <c r="G137" s="211">
        <f t="shared" si="86"/>
        <v>0</v>
      </c>
      <c r="H137" s="211">
        <f t="shared" si="86"/>
        <v>0</v>
      </c>
      <c r="I137" s="211">
        <f t="shared" si="86"/>
        <v>0</v>
      </c>
      <c r="J137" s="211">
        <f t="shared" si="86"/>
        <v>0</v>
      </c>
      <c r="K137" s="211">
        <f t="shared" si="86"/>
        <v>0</v>
      </c>
      <c r="L137" s="211">
        <f t="shared" si="86"/>
        <v>0</v>
      </c>
      <c r="M137" s="211">
        <f t="shared" si="86"/>
        <v>0</v>
      </c>
      <c r="N137" s="211">
        <f t="shared" si="86"/>
        <v>0</v>
      </c>
      <c r="O137" s="211">
        <f t="shared" si="86"/>
        <v>0</v>
      </c>
      <c r="P137" s="211">
        <f t="shared" si="86"/>
        <v>0</v>
      </c>
      <c r="Q137" s="211">
        <f t="shared" si="86"/>
        <v>0</v>
      </c>
      <c r="R137" s="51"/>
      <c r="S137" s="135"/>
      <c r="T137" s="105"/>
      <c r="U137" s="52"/>
      <c r="V137" s="140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25">
      <c r="A138" s="76" t="s">
        <v>401</v>
      </c>
      <c r="B138" s="97">
        <v>4221</v>
      </c>
      <c r="C138" s="98" t="s">
        <v>130</v>
      </c>
      <c r="D138" s="206">
        <f t="shared" ref="D138:D139" si="87">E138+F138</f>
        <v>0</v>
      </c>
      <c r="E138" s="138"/>
      <c r="F138" s="206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5"/>
      <c r="T138" s="105"/>
      <c r="V138" s="140"/>
      <c r="W138" s="105"/>
    </row>
    <row r="139" spans="1:80" ht="18" customHeight="1" x14ac:dyDescent="0.25">
      <c r="A139" s="76" t="s">
        <v>402</v>
      </c>
      <c r="B139" s="97">
        <v>4227</v>
      </c>
      <c r="C139" s="98" t="s">
        <v>136</v>
      </c>
      <c r="D139" s="206">
        <f t="shared" si="87"/>
        <v>0</v>
      </c>
      <c r="E139" s="138"/>
      <c r="F139" s="206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5"/>
      <c r="T139" s="105"/>
      <c r="V139" s="140"/>
      <c r="W139" s="105"/>
    </row>
    <row r="140" spans="1:80" s="39" customFormat="1" ht="18" customHeight="1" x14ac:dyDescent="0.25">
      <c r="A140" s="81"/>
      <c r="B140" s="99">
        <v>423</v>
      </c>
      <c r="C140" s="100" t="s">
        <v>370</v>
      </c>
      <c r="D140" s="207">
        <f t="shared" ref="D140:Q140" si="88">D141</f>
        <v>0</v>
      </c>
      <c r="E140" s="207">
        <f t="shared" si="88"/>
        <v>0</v>
      </c>
      <c r="F140" s="207">
        <f t="shared" si="88"/>
        <v>0</v>
      </c>
      <c r="G140" s="207">
        <f t="shared" si="88"/>
        <v>0</v>
      </c>
      <c r="H140" s="207">
        <f t="shared" si="88"/>
        <v>0</v>
      </c>
      <c r="I140" s="207">
        <f t="shared" si="88"/>
        <v>0</v>
      </c>
      <c r="J140" s="207">
        <f t="shared" si="88"/>
        <v>0</v>
      </c>
      <c r="K140" s="207">
        <f t="shared" si="88"/>
        <v>0</v>
      </c>
      <c r="L140" s="207">
        <f t="shared" si="88"/>
        <v>0</v>
      </c>
      <c r="M140" s="207">
        <f t="shared" si="88"/>
        <v>0</v>
      </c>
      <c r="N140" s="207">
        <f t="shared" si="88"/>
        <v>0</v>
      </c>
      <c r="O140" s="207">
        <f t="shared" si="88"/>
        <v>0</v>
      </c>
      <c r="P140" s="207">
        <f t="shared" si="88"/>
        <v>0</v>
      </c>
      <c r="Q140" s="207">
        <f t="shared" si="88"/>
        <v>0</v>
      </c>
      <c r="R140" s="51"/>
      <c r="S140" s="135"/>
      <c r="T140" s="105"/>
      <c r="U140" s="52"/>
      <c r="V140" s="140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25">
      <c r="A141" s="76" t="s">
        <v>424</v>
      </c>
      <c r="B141" s="87" t="s">
        <v>380</v>
      </c>
      <c r="C141" s="78" t="s">
        <v>138</v>
      </c>
      <c r="D141" s="206">
        <f t="shared" ref="D141" si="89">E141+F141</f>
        <v>0</v>
      </c>
      <c r="E141" s="138"/>
      <c r="F141" s="206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5"/>
      <c r="T141" s="105"/>
      <c r="V141" s="140"/>
      <c r="W141" s="105"/>
    </row>
    <row r="142" spans="1:80" s="44" customFormat="1" ht="18" customHeight="1" x14ac:dyDescent="0.25">
      <c r="A142" s="81"/>
      <c r="B142" s="88" t="s">
        <v>371</v>
      </c>
      <c r="C142" s="136" t="s">
        <v>372</v>
      </c>
      <c r="D142" s="207">
        <f t="shared" ref="D142:Q142" si="90">D143</f>
        <v>5000</v>
      </c>
      <c r="E142" s="207">
        <f t="shared" si="90"/>
        <v>0</v>
      </c>
      <c r="F142" s="207">
        <f t="shared" si="90"/>
        <v>5000</v>
      </c>
      <c r="G142" s="207">
        <f t="shared" si="90"/>
        <v>0</v>
      </c>
      <c r="H142" s="207">
        <f t="shared" si="90"/>
        <v>0</v>
      </c>
      <c r="I142" s="207">
        <f t="shared" si="90"/>
        <v>0</v>
      </c>
      <c r="J142" s="207">
        <f t="shared" si="90"/>
        <v>5000</v>
      </c>
      <c r="K142" s="207">
        <f t="shared" si="90"/>
        <v>0</v>
      </c>
      <c r="L142" s="207">
        <f t="shared" si="90"/>
        <v>0</v>
      </c>
      <c r="M142" s="207">
        <f t="shared" si="90"/>
        <v>0</v>
      </c>
      <c r="N142" s="207">
        <f t="shared" si="90"/>
        <v>0</v>
      </c>
      <c r="O142" s="207">
        <f t="shared" si="90"/>
        <v>0</v>
      </c>
      <c r="P142" s="207">
        <f t="shared" si="90"/>
        <v>5073</v>
      </c>
      <c r="Q142" s="207">
        <f t="shared" si="90"/>
        <v>5146</v>
      </c>
      <c r="R142" s="51"/>
      <c r="S142" s="135"/>
      <c r="T142" s="105"/>
      <c r="U142" s="58"/>
      <c r="V142" s="140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25">
      <c r="A143" s="76" t="s">
        <v>425</v>
      </c>
      <c r="B143" s="87" t="s">
        <v>373</v>
      </c>
      <c r="C143" s="78" t="s">
        <v>140</v>
      </c>
      <c r="D143" s="206">
        <f t="shared" ref="D143" si="91">E143+F143</f>
        <v>5000</v>
      </c>
      <c r="E143" s="138"/>
      <c r="F143" s="206">
        <f>SUM(G143:N143)</f>
        <v>5000</v>
      </c>
      <c r="G143" s="115"/>
      <c r="H143" s="115"/>
      <c r="I143" s="115"/>
      <c r="J143" s="115">
        <v>5000</v>
      </c>
      <c r="K143" s="115"/>
      <c r="L143" s="115"/>
      <c r="M143" s="115"/>
      <c r="N143" s="115"/>
      <c r="O143" s="115"/>
      <c r="P143" s="115">
        <v>5073</v>
      </c>
      <c r="Q143" s="115">
        <v>5146</v>
      </c>
      <c r="R143" s="51"/>
      <c r="S143" s="135"/>
      <c r="T143" s="105"/>
      <c r="V143" s="140"/>
      <c r="W143" s="105"/>
    </row>
    <row r="144" spans="1:80" s="114" customFormat="1" ht="52.5" customHeight="1" x14ac:dyDescent="0.25">
      <c r="A144" s="293" t="s">
        <v>383</v>
      </c>
      <c r="B144" s="294"/>
      <c r="C144" s="295"/>
      <c r="D144" s="208">
        <f t="shared" ref="D144:Q146" si="92">D145</f>
        <v>0</v>
      </c>
      <c r="E144" s="208">
        <f t="shared" si="92"/>
        <v>0</v>
      </c>
      <c r="F144" s="208">
        <f t="shared" si="92"/>
        <v>0</v>
      </c>
      <c r="G144" s="208">
        <f t="shared" si="92"/>
        <v>0</v>
      </c>
      <c r="H144" s="208">
        <f t="shared" si="92"/>
        <v>0</v>
      </c>
      <c r="I144" s="208">
        <f t="shared" si="92"/>
        <v>0</v>
      </c>
      <c r="J144" s="208">
        <f t="shared" si="92"/>
        <v>0</v>
      </c>
      <c r="K144" s="208">
        <f t="shared" si="92"/>
        <v>0</v>
      </c>
      <c r="L144" s="208">
        <f t="shared" si="92"/>
        <v>0</v>
      </c>
      <c r="M144" s="208">
        <f t="shared" si="92"/>
        <v>0</v>
      </c>
      <c r="N144" s="208">
        <f t="shared" si="92"/>
        <v>0</v>
      </c>
      <c r="O144" s="208">
        <f t="shared" si="92"/>
        <v>0</v>
      </c>
      <c r="P144" s="208">
        <f t="shared" si="92"/>
        <v>0</v>
      </c>
      <c r="Q144" s="208">
        <f t="shared" si="92"/>
        <v>0</v>
      </c>
      <c r="R144" s="51"/>
      <c r="S144" s="135"/>
      <c r="T144" s="105"/>
      <c r="U144" s="113"/>
      <c r="V144" s="140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25">
      <c r="A145" s="101"/>
      <c r="B145" s="102" t="s">
        <v>221</v>
      </c>
      <c r="C145" s="75" t="s">
        <v>222</v>
      </c>
      <c r="D145" s="207">
        <f t="shared" si="92"/>
        <v>0</v>
      </c>
      <c r="E145" s="207">
        <f t="shared" si="92"/>
        <v>0</v>
      </c>
      <c r="F145" s="207">
        <f t="shared" si="92"/>
        <v>0</v>
      </c>
      <c r="G145" s="207">
        <f t="shared" si="92"/>
        <v>0</v>
      </c>
      <c r="H145" s="207">
        <f t="shared" si="92"/>
        <v>0</v>
      </c>
      <c r="I145" s="207">
        <f t="shared" si="92"/>
        <v>0</v>
      </c>
      <c r="J145" s="207">
        <f t="shared" si="92"/>
        <v>0</v>
      </c>
      <c r="K145" s="207">
        <f t="shared" si="92"/>
        <v>0</v>
      </c>
      <c r="L145" s="207">
        <f t="shared" si="92"/>
        <v>0</v>
      </c>
      <c r="M145" s="207">
        <f t="shared" si="92"/>
        <v>0</v>
      </c>
      <c r="N145" s="207">
        <f t="shared" si="92"/>
        <v>0</v>
      </c>
      <c r="O145" s="207">
        <f t="shared" si="92"/>
        <v>0</v>
      </c>
      <c r="P145" s="207">
        <f t="shared" si="92"/>
        <v>0</v>
      </c>
      <c r="Q145" s="207">
        <f t="shared" si="92"/>
        <v>0</v>
      </c>
      <c r="R145" s="51"/>
      <c r="S145" s="135"/>
      <c r="T145" s="105"/>
      <c r="U145" s="52"/>
      <c r="V145" s="140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25">
      <c r="A146" s="101"/>
      <c r="B146" s="102" t="s">
        <v>275</v>
      </c>
      <c r="C146" s="80" t="s">
        <v>276</v>
      </c>
      <c r="D146" s="207">
        <f t="shared" si="92"/>
        <v>0</v>
      </c>
      <c r="E146" s="207">
        <f t="shared" si="92"/>
        <v>0</v>
      </c>
      <c r="F146" s="207">
        <f t="shared" si="92"/>
        <v>0</v>
      </c>
      <c r="G146" s="207">
        <f t="shared" si="92"/>
        <v>0</v>
      </c>
      <c r="H146" s="207">
        <f t="shared" si="92"/>
        <v>0</v>
      </c>
      <c r="I146" s="207">
        <f t="shared" si="92"/>
        <v>0</v>
      </c>
      <c r="J146" s="207">
        <f t="shared" si="92"/>
        <v>0</v>
      </c>
      <c r="K146" s="207">
        <f t="shared" si="92"/>
        <v>0</v>
      </c>
      <c r="L146" s="207">
        <f t="shared" si="92"/>
        <v>0</v>
      </c>
      <c r="M146" s="207">
        <f t="shared" si="92"/>
        <v>0</v>
      </c>
      <c r="N146" s="207">
        <f t="shared" si="92"/>
        <v>0</v>
      </c>
      <c r="O146" s="207">
        <f t="shared" si="92"/>
        <v>0</v>
      </c>
      <c r="P146" s="207">
        <f t="shared" si="92"/>
        <v>0</v>
      </c>
      <c r="Q146" s="207">
        <f t="shared" si="92"/>
        <v>0</v>
      </c>
      <c r="R146" s="51"/>
      <c r="S146" s="135"/>
      <c r="T146" s="105"/>
      <c r="U146" s="52"/>
      <c r="V146" s="140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25">
      <c r="A147" s="153" t="s">
        <v>426</v>
      </c>
      <c r="B147" s="154" t="s">
        <v>287</v>
      </c>
      <c r="C147" s="155" t="s">
        <v>288</v>
      </c>
      <c r="D147" s="212">
        <f t="shared" ref="D147" si="93">E147+F147</f>
        <v>0</v>
      </c>
      <c r="E147" s="156"/>
      <c r="F147" s="206">
        <f>SUM(G147:N147)</f>
        <v>0</v>
      </c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51"/>
      <c r="S147" s="135"/>
      <c r="T147" s="105"/>
      <c r="V147" s="140"/>
      <c r="W147" s="105"/>
    </row>
    <row r="148" spans="1:80" s="36" customFormat="1" ht="39.75" customHeight="1" x14ac:dyDescent="0.25">
      <c r="A148" s="301" t="s">
        <v>381</v>
      </c>
      <c r="B148" s="302"/>
      <c r="C148" s="303"/>
      <c r="D148" s="213">
        <f>D16+D59</f>
        <v>1980900</v>
      </c>
      <c r="E148" s="202">
        <f t="shared" ref="E148:Q148" si="94">E16+E59</f>
        <v>1507800</v>
      </c>
      <c r="F148" s="213">
        <f t="shared" si="94"/>
        <v>473100</v>
      </c>
      <c r="G148" s="202">
        <f t="shared" si="94"/>
        <v>36100</v>
      </c>
      <c r="H148" s="202">
        <f t="shared" si="94"/>
        <v>0</v>
      </c>
      <c r="I148" s="202">
        <f t="shared" si="94"/>
        <v>317000</v>
      </c>
      <c r="J148" s="202">
        <f t="shared" si="94"/>
        <v>120000</v>
      </c>
      <c r="K148" s="202">
        <f t="shared" si="94"/>
        <v>0</v>
      </c>
      <c r="L148" s="202">
        <f t="shared" si="94"/>
        <v>0</v>
      </c>
      <c r="M148" s="202">
        <f t="shared" si="94"/>
        <v>0</v>
      </c>
      <c r="N148" s="202">
        <f t="shared" si="94"/>
        <v>0</v>
      </c>
      <c r="O148" s="202">
        <f t="shared" si="94"/>
        <v>0</v>
      </c>
      <c r="P148" s="202">
        <f t="shared" si="94"/>
        <v>2000837</v>
      </c>
      <c r="Q148" s="202">
        <f t="shared" si="94"/>
        <v>2029117</v>
      </c>
      <c r="R148" s="51"/>
      <c r="S148" s="135"/>
      <c r="T148" s="105"/>
      <c r="U148" s="49"/>
      <c r="V148" s="140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25">
      <c r="A149" s="240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4"/>
      <c r="P149" s="132"/>
      <c r="Q149" s="132"/>
      <c r="R149" s="48"/>
      <c r="S149" s="48"/>
      <c r="T149" s="48"/>
      <c r="U149" s="48"/>
      <c r="V149" s="140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25">
      <c r="A150" s="240"/>
      <c r="B150" s="132"/>
      <c r="C150" s="132" t="s">
        <v>471</v>
      </c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48"/>
      <c r="S150" s="48"/>
      <c r="T150" s="48"/>
      <c r="U150" s="48"/>
      <c r="V150" s="140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25">
      <c r="D151" s="158">
        <v>8770900</v>
      </c>
      <c r="E151" s="158"/>
      <c r="F151" s="158"/>
      <c r="G151" s="158">
        <v>6790000</v>
      </c>
      <c r="H151" s="158"/>
      <c r="I151" s="158"/>
      <c r="J151" s="158"/>
      <c r="K151" s="158"/>
      <c r="L151" s="158"/>
      <c r="M151" s="158"/>
      <c r="N151" s="158"/>
      <c r="O151" s="158"/>
      <c r="P151" s="158">
        <v>8898955.1400000006</v>
      </c>
      <c r="Q151" s="158">
        <v>9027100</v>
      </c>
      <c r="R151" s="48"/>
      <c r="S151" s="48"/>
      <c r="T151" s="48"/>
      <c r="U151" s="48"/>
      <c r="V151" s="140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25"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Q152" s="132"/>
      <c r="R152" s="48"/>
      <c r="S152" s="48"/>
      <c r="T152" s="48"/>
      <c r="U152" s="48"/>
      <c r="V152" s="140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25">
      <c r="A153" s="240"/>
      <c r="B153" s="132"/>
      <c r="C153" s="132" t="s">
        <v>472</v>
      </c>
      <c r="D153" s="132"/>
      <c r="E153" s="132"/>
      <c r="F153" s="132"/>
      <c r="G153" s="158"/>
      <c r="H153" s="132"/>
      <c r="I153" s="132"/>
      <c r="J153" s="132"/>
      <c r="K153" s="132"/>
      <c r="L153" s="132"/>
      <c r="M153" s="132"/>
      <c r="Q153" s="132"/>
      <c r="R153" s="48"/>
      <c r="S153" s="48"/>
      <c r="T153" s="48"/>
      <c r="U153" s="48"/>
      <c r="V153" s="140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25">
      <c r="R154" s="48"/>
      <c r="S154" s="48"/>
      <c r="T154" s="48"/>
      <c r="U154" s="48"/>
      <c r="V154" s="140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25">
      <c r="R155" s="48"/>
      <c r="S155" s="48"/>
      <c r="T155" s="48"/>
      <c r="U155" s="48"/>
      <c r="V155" s="140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25">
      <c r="A156" s="304"/>
      <c r="B156" s="304"/>
      <c r="C156" s="304"/>
      <c r="D156" s="132"/>
      <c r="E156" s="132"/>
      <c r="F156" s="132"/>
      <c r="G156" s="132"/>
      <c r="H156" s="132" t="s">
        <v>384</v>
      </c>
      <c r="I156" s="132"/>
      <c r="J156" s="132"/>
      <c r="K156" s="132"/>
      <c r="L156" s="132"/>
      <c r="M156" s="132"/>
      <c r="N156" s="132" t="s">
        <v>475</v>
      </c>
      <c r="O156" s="134"/>
      <c r="P156" s="132"/>
      <c r="Q156" s="132"/>
      <c r="R156" s="48"/>
      <c r="S156" s="48"/>
      <c r="T156" s="48"/>
      <c r="U156" s="48"/>
      <c r="V156" s="140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25">
      <c r="A157" s="240"/>
      <c r="B157" s="132"/>
      <c r="C157" s="132" t="s">
        <v>474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4"/>
      <c r="P157" s="132"/>
      <c r="Q157" s="132"/>
      <c r="R157" s="48"/>
      <c r="S157" s="48"/>
      <c r="T157" s="48"/>
      <c r="U157" s="48"/>
      <c r="V157" s="140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25">
      <c r="A158" s="240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4"/>
      <c r="P158" s="132"/>
      <c r="Q158" s="132"/>
      <c r="R158" s="48"/>
      <c r="S158" s="48"/>
      <c r="T158" s="48"/>
      <c r="U158" s="48"/>
      <c r="V158" s="140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25">
      <c r="A159" s="240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4"/>
      <c r="P159" s="132"/>
      <c r="Q159" s="132"/>
      <c r="R159" s="48"/>
      <c r="S159" s="48"/>
      <c r="T159" s="48"/>
      <c r="U159" s="48"/>
      <c r="V159" s="140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25">
      <c r="A160" s="240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4"/>
      <c r="P160" s="132"/>
      <c r="Q160" s="132"/>
      <c r="R160" s="48"/>
      <c r="S160" s="48"/>
      <c r="T160" s="48"/>
      <c r="U160" s="48"/>
      <c r="V160" s="140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25">
      <c r="A161" s="240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4"/>
      <c r="P161" s="132"/>
      <c r="Q161" s="132"/>
      <c r="R161" s="48"/>
      <c r="S161" s="48"/>
      <c r="T161" s="48"/>
      <c r="U161" s="48"/>
      <c r="V161" s="140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25">
      <c r="A162" s="240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4"/>
      <c r="P162" s="132"/>
      <c r="Q162" s="132"/>
      <c r="R162" s="48"/>
      <c r="S162" s="48"/>
      <c r="T162" s="48"/>
      <c r="U162" s="48"/>
      <c r="V162" s="140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25">
      <c r="A163" s="240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4"/>
      <c r="P163" s="132"/>
      <c r="Q163" s="132"/>
      <c r="R163" s="48"/>
      <c r="S163" s="48"/>
      <c r="T163" s="48"/>
      <c r="U163" s="48"/>
      <c r="V163" s="140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25">
      <c r="A164" s="240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4"/>
      <c r="P164" s="132"/>
      <c r="Q164" s="132"/>
      <c r="R164" s="48"/>
      <c r="S164" s="48"/>
      <c r="T164" s="48"/>
      <c r="U164" s="48"/>
      <c r="V164" s="140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25">
      <c r="A165" s="240"/>
      <c r="B165" s="132"/>
      <c r="C165" s="304"/>
      <c r="D165" s="304"/>
      <c r="E165" s="304"/>
      <c r="F165" s="132"/>
      <c r="G165" s="132"/>
      <c r="H165" s="132"/>
      <c r="I165" s="132"/>
      <c r="J165" s="132"/>
      <c r="K165" s="132"/>
      <c r="L165" s="132"/>
      <c r="M165" s="132"/>
      <c r="N165" s="132"/>
      <c r="O165" s="134"/>
      <c r="P165" s="132"/>
      <c r="Q165" s="132"/>
      <c r="R165" s="48"/>
      <c r="S165" s="48"/>
      <c r="T165" s="48"/>
      <c r="U165" s="48"/>
      <c r="V165" s="140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25">
      <c r="A166" s="240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4"/>
      <c r="P166" s="132"/>
      <c r="Q166" s="132"/>
      <c r="R166" s="48"/>
      <c r="S166" s="48"/>
      <c r="T166" s="48"/>
      <c r="U166" s="48"/>
      <c r="V166" s="140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25">
      <c r="A167" s="240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4"/>
      <c r="P167" s="132"/>
      <c r="Q167" s="132"/>
      <c r="R167" s="48"/>
      <c r="S167" s="48"/>
      <c r="T167" s="48"/>
      <c r="U167" s="48"/>
      <c r="V167" s="140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25">
      <c r="A168" s="240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4"/>
      <c r="P168" s="132"/>
      <c r="Q168" s="132"/>
      <c r="R168" s="48"/>
      <c r="S168" s="48"/>
      <c r="T168" s="48"/>
      <c r="U168" s="48"/>
      <c r="V168" s="140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25">
      <c r="A169" s="240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4"/>
      <c r="P169" s="132"/>
      <c r="Q169" s="132"/>
      <c r="R169" s="48"/>
      <c r="S169" s="48"/>
      <c r="T169" s="48"/>
      <c r="U169" s="48"/>
      <c r="V169" s="140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25">
      <c r="A170" s="240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4"/>
      <c r="P170" s="132"/>
      <c r="Q170" s="132"/>
      <c r="R170" s="48"/>
      <c r="S170" s="48"/>
      <c r="T170" s="48"/>
      <c r="U170" s="48"/>
      <c r="V170" s="140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25">
      <c r="A171" s="240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4"/>
      <c r="P171" s="132"/>
      <c r="Q171" s="132"/>
      <c r="R171" s="48"/>
      <c r="S171" s="48"/>
      <c r="T171" s="48"/>
      <c r="U171" s="48"/>
      <c r="V171" s="140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25">
      <c r="A172" s="240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4"/>
      <c r="P172" s="132"/>
      <c r="Q172" s="132"/>
      <c r="R172" s="48"/>
      <c r="S172" s="48"/>
      <c r="T172" s="48"/>
      <c r="U172" s="48"/>
      <c r="V172" s="140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25">
      <c r="A173" s="240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4"/>
      <c r="P173" s="132"/>
      <c r="Q173" s="132"/>
      <c r="R173" s="48"/>
      <c r="S173" s="48"/>
      <c r="T173" s="48"/>
      <c r="U173" s="48"/>
      <c r="V173" s="140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0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0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0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0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0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0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0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0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0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0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0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0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0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0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0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0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0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0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0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0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0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0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0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0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0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0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0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0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0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0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0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2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0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2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0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2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0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2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0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25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0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25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0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2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0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2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0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2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0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2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0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2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0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2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0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2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0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2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0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2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0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2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0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25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0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2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0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0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2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0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25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0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25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0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2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0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2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0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2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0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2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0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2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0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2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0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2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0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2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0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2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0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2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0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2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0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2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0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2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0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2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0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2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0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2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0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2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0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2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0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2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0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2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0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0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2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2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2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2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2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2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2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2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2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2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2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2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2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2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2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2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2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2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2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2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2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2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2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2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2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2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2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2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2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2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2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2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2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2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2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2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2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2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2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2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2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2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2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2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2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2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2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2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2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2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2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2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2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2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2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2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2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2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2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2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2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2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2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2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2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2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2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2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2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2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2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2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2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2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2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2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2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2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2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2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2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2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2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2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2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2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2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2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2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2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2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2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2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2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2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2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2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2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2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2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2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2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2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2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2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2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2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2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2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2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2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2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2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2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2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2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2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2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2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2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2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2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2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2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2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2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2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2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2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2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2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2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2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2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2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2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2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2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2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2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2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2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2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2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2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2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2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2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2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2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2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2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2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2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2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2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2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2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2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2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2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25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25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25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25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25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25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25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25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25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25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25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25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25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25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25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25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25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25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25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25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25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25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25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25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25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25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25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25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25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25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25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25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25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25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25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25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25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25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25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25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25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25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25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25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2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2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2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2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2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2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2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2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2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2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2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2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2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2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2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2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2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2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2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2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2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2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2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2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2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2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2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2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2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2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2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2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2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2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2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2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2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2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2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2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2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2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2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2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2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2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2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2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2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2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2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2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2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2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2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2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2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2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2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2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2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2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2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2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2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2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2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2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2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2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2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2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2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2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2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2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2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2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2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2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2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2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2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2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2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2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2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2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2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2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2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2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2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2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2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2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2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2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2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2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2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2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2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2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2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2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2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2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2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2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2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2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2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2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2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2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2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2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2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2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2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2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2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2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2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2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2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2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2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2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2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2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2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2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2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2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2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2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2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2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2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2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2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2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2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2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2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2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2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2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2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2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2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2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2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2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2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2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2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2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2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2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2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2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2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2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2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2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2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2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2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2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2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2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2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2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2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2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2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2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2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2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2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2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2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2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2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2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2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2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2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2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2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2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2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2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2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2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2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2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2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2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2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2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2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2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2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2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2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2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2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2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2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2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2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2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2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2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2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2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2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2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2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2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2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2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2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2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2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2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2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2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2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2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2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2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2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2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2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2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2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2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2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2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2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2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2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2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2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2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2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2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2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2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2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2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2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2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2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2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2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2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2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2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2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2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2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2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2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2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2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2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2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2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2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2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2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2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2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2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2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2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2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2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2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2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2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2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2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2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2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2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2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2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2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2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2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2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2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2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2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2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2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2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2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2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2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2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2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2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2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2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2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2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2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2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2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2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2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2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2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2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2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2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2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2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2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2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2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2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2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2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2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2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2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2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2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2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2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2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2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2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2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2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2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2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2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2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2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2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2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2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2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2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2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2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2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2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2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2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2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2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2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2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2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2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2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2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2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2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2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2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2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2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2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2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2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2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2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2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2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2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2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25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25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25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25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25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25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25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25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25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25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25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25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25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25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25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25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25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25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25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25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2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2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2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2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2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2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25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25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25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25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25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25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25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25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25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25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25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25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25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25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25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25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25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25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25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25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25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25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25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25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25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25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25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25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25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25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25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25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25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25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25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25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25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25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25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25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25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25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25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25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25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25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25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25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25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25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25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25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25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25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25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25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25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25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25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25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25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25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25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25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25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25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25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25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25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25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25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25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25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25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25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25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25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25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25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25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25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25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25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25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25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25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25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25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25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25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25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25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25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25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25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25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25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25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25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25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25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25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25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25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25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25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25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25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25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25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25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25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25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25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25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25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25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25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25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25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25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25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25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25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25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25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25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25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25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25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25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25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25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25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25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25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25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25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25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25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25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25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25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25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25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25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25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25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25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25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25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25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25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25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25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25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25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25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25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25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25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25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25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25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25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25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25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25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25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25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25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25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25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25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25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25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25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25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25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25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25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25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25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25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25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25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25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25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25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25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25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25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25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25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25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25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25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25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25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25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25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25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25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25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25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25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25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25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25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25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25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25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25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25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25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25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25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25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25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25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25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25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25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25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25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25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25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25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25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25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25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25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25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25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25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25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25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25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25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25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25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25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25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25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25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25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25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25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25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25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25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25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25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25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25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25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25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25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25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25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25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25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25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25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25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25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25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25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25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25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25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25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25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25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25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25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25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25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25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25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25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25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25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25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25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25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25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25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25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25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25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25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25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25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25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25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25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25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25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25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25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25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25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25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25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25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25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25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25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25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25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25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25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25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25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25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25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25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25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25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25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25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25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25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25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25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25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25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25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25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25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25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25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25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25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25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25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25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25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25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25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25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25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25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25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25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25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25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25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25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25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25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25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25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25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25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25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25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25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25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25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25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25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25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25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25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25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25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25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25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25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25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25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25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25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25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25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25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25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25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25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25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25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25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25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25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25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25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25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25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25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25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25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25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25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25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25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25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25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25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25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25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25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25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25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25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25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25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25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25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25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25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2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25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25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25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25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25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25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25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2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25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25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25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25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25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25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25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25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25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25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25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25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25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25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25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25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25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25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2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25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25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25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25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25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25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25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25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25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25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25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25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25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25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25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25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25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25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25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25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25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25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25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25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25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25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25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25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25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25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25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25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25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25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25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25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25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25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25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25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25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25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25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25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25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25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25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25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25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25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25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25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25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25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25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25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25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25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25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25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25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25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25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25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25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25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25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25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25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25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25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25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25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25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25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25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25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25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25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25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25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25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25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25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25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25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25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25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25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25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25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25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25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25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25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25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25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25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25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25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25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25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25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25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25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25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25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25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25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25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25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25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25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25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25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25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25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25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25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25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25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25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25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25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25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25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25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25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25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25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25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25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25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25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25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25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25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25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25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25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25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25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25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25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25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25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25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25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25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25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25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25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25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25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25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25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25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25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25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25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25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25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25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25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25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25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25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25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25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25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25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25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25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25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25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25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25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25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25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25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25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25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25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25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25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25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25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25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25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25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25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25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25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25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25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25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25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25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25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25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25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25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25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25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25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25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25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25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25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25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25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25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25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25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25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25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25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25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25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25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25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25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25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25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25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25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25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25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25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25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25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25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25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25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25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25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25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25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25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25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25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25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25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25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25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25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25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25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25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25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25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25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25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25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25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25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25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25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25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25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25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25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25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25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25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25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25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25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25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25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25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25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25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25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25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25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25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25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25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25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25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25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25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25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25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25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25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25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25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25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25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25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25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25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25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25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25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25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25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25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25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25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25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25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25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25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25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25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25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25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25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25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25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25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25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25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25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25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25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25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25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25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25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25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25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25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25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25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25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25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25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25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25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25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25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25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25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25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25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25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25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25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25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25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25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25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25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25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25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25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25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25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25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25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25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25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25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25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25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25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25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25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25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25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25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25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25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25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25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25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25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25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25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25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25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25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25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25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25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25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25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25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25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25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25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25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25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25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25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25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25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25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25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25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25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25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25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25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25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25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25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25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25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25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25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25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25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25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25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25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25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25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25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25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25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25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25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25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25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25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25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25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25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25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25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25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25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25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25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25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25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25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25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25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25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25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25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25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25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25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25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25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25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25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25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25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25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25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25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25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25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25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25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25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25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2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25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25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25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25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25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25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25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2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25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25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25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25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25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25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25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25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25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25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25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25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25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25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25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25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25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25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2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25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25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25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25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25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25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25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25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25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25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25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25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25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25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25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25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25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25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25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25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25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25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25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25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25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25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25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25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25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25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25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25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25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25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25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25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25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25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25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25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25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25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25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25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25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25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25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25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25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25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25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25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25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25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25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25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25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25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25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25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25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25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25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25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25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25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25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25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25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25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25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25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25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25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25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25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25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25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25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25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25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25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25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25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25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25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25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25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25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25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25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25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25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25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25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25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25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25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25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25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25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25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25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25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25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25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25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25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25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25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25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25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25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25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25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25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25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25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25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25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25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25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25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25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25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25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25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25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25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25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25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25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25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25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25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25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25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25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25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25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25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25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25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25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25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25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25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25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25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25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25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25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25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25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25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25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25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25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25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25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25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25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25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25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25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25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25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25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25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25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25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25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25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25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25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25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25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25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25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25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25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25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25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25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25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25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25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25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25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25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25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25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25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25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25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25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25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25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25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25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25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25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25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25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25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25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25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25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25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25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25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25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25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25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25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25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25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25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25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25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25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25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25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25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25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25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25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25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25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25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25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25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25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25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25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25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25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25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25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25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25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25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25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25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25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25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25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25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25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25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25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25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25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25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25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25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25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25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25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25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25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25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25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25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25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25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25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25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25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25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25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25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25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25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25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25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25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25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25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25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25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25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25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25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25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25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25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25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25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25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25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25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25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25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25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25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25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25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25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25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25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25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25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25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25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25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25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25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25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25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25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25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25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25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25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25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25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25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25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25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25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25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25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25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25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25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25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25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25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25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25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25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25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25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25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25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25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25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25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25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25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25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25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25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25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25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25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25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25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25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25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25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25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25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25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25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25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25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25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25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25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25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25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25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25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25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25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25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25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25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25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25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25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25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25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25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25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25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25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25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25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25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25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25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25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25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25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25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25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25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25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25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25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25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25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25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25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25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25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25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25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25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25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25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25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25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25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25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25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25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25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25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25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25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25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25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25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25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25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2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25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25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25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25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25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25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25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2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25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25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25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25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25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25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25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25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25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25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25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25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25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25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25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25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25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25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2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25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25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25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25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25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25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25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25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25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25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25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25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25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25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25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25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25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25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25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25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25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25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25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25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25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25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25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25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25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25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25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25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25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25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25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25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25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25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25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25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25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25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25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25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25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25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25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25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25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25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25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25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25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25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25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25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25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25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25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25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25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25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25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25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25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25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25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25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25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25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25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25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25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25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25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25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25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25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25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25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25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25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25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25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25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25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25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25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25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25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25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25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25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25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25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25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2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25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25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25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25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25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25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25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25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25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25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25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25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25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25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25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25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25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25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25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25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25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25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25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25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25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25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25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25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25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25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25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25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25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25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25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25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25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25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25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25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25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25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25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25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25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25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25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25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25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25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25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25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25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25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25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25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25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25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25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25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25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25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25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25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25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25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25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25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25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25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25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25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25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25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25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25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25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25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25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25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25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25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25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25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25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25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25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25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25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25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25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25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25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25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25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25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25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25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25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25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25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25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25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25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25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25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25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25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25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25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25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25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25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25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25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25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25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25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25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25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25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25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25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25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25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25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25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25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25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25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25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25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25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25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25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25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25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25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25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25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25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25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25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25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XmNPbvY8lGPlxblsQvAWA1y1gjpVQT+4vV9Yj/Cim8VfLmDofKlLvBgFLV/OOB5iWHuwOkTlziRcwf9NFQUI8g==" saltValue="41Lzw59ueIc3CtGZy8h4YA==" spinCount="100000" sheet="1" objects="1" scenarios="1"/>
  <mergeCells count="38">
    <mergeCell ref="C165:E165"/>
    <mergeCell ref="A92:C92"/>
    <mergeCell ref="A98:C98"/>
    <mergeCell ref="A102:C102"/>
    <mergeCell ref="A106:C106"/>
    <mergeCell ref="A121:C121"/>
    <mergeCell ref="A128:C128"/>
    <mergeCell ref="A84:C84"/>
    <mergeCell ref="A144:C144"/>
    <mergeCell ref="A148:C148"/>
    <mergeCell ref="A156:C156"/>
    <mergeCell ref="A88:C88"/>
    <mergeCell ref="A16:C16"/>
    <mergeCell ref="A17:C17"/>
    <mergeCell ref="M10:M11"/>
    <mergeCell ref="N10:N11"/>
    <mergeCell ref="A80:C80"/>
    <mergeCell ref="K10:K11"/>
    <mergeCell ref="L10:L11"/>
    <mergeCell ref="O10:O11"/>
    <mergeCell ref="P10:P11"/>
    <mergeCell ref="Q10:Q11"/>
    <mergeCell ref="A59:C59"/>
    <mergeCell ref="A60:C60"/>
    <mergeCell ref="A76:C76"/>
    <mergeCell ref="M1:N1"/>
    <mergeCell ref="A2:N2"/>
    <mergeCell ref="A10:A11"/>
    <mergeCell ref="B10:B11"/>
    <mergeCell ref="C10:C11"/>
    <mergeCell ref="D10:D11"/>
    <mergeCell ref="E10:E11"/>
    <mergeCell ref="F10:F11"/>
    <mergeCell ref="G10:G11"/>
    <mergeCell ref="H10:H11"/>
    <mergeCell ref="A51:C51"/>
    <mergeCell ref="I10:I11"/>
    <mergeCell ref="J10:J11"/>
  </mergeCells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  <rowBreaks count="2" manualBreakCount="2">
    <brk id="50" max="16" man="1"/>
    <brk id="10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selection activeCell="C30" sqref="C30"/>
    </sheetView>
  </sheetViews>
  <sheetFormatPr defaultRowHeight="12.75" x14ac:dyDescent="0.2"/>
  <cols>
    <col min="1" max="1" width="26.28515625" style="159" customWidth="1"/>
    <col min="2" max="3" width="27.85546875" style="159" customWidth="1"/>
    <col min="4" max="4" width="25.7109375" style="159" customWidth="1"/>
    <col min="5" max="256" width="9.140625" style="159"/>
    <col min="257" max="257" width="26.28515625" style="159" customWidth="1"/>
    <col min="258" max="260" width="27.85546875" style="159" customWidth="1"/>
    <col min="261" max="512" width="9.140625" style="159"/>
    <col min="513" max="513" width="26.28515625" style="159" customWidth="1"/>
    <col min="514" max="516" width="27.85546875" style="159" customWidth="1"/>
    <col min="517" max="768" width="9.140625" style="159"/>
    <col min="769" max="769" width="26.28515625" style="159" customWidth="1"/>
    <col min="770" max="772" width="27.85546875" style="159" customWidth="1"/>
    <col min="773" max="1024" width="9.140625" style="159"/>
    <col min="1025" max="1025" width="26.28515625" style="159" customWidth="1"/>
    <col min="1026" max="1028" width="27.85546875" style="159" customWidth="1"/>
    <col min="1029" max="1280" width="9.140625" style="159"/>
    <col min="1281" max="1281" width="26.28515625" style="159" customWidth="1"/>
    <col min="1282" max="1284" width="27.85546875" style="159" customWidth="1"/>
    <col min="1285" max="1536" width="9.140625" style="159"/>
    <col min="1537" max="1537" width="26.28515625" style="159" customWidth="1"/>
    <col min="1538" max="1540" width="27.85546875" style="159" customWidth="1"/>
    <col min="1541" max="1792" width="9.140625" style="159"/>
    <col min="1793" max="1793" width="26.28515625" style="159" customWidth="1"/>
    <col min="1794" max="1796" width="27.85546875" style="159" customWidth="1"/>
    <col min="1797" max="2048" width="9.140625" style="159"/>
    <col min="2049" max="2049" width="26.28515625" style="159" customWidth="1"/>
    <col min="2050" max="2052" width="27.85546875" style="159" customWidth="1"/>
    <col min="2053" max="2304" width="9.140625" style="159"/>
    <col min="2305" max="2305" width="26.28515625" style="159" customWidth="1"/>
    <col min="2306" max="2308" width="27.85546875" style="159" customWidth="1"/>
    <col min="2309" max="2560" width="9.140625" style="159"/>
    <col min="2561" max="2561" width="26.28515625" style="159" customWidth="1"/>
    <col min="2562" max="2564" width="27.85546875" style="159" customWidth="1"/>
    <col min="2565" max="2816" width="9.140625" style="159"/>
    <col min="2817" max="2817" width="26.28515625" style="159" customWidth="1"/>
    <col min="2818" max="2820" width="27.85546875" style="159" customWidth="1"/>
    <col min="2821" max="3072" width="9.140625" style="159"/>
    <col min="3073" max="3073" width="26.28515625" style="159" customWidth="1"/>
    <col min="3074" max="3076" width="27.85546875" style="159" customWidth="1"/>
    <col min="3077" max="3328" width="9.140625" style="159"/>
    <col min="3329" max="3329" width="26.28515625" style="159" customWidth="1"/>
    <col min="3330" max="3332" width="27.85546875" style="159" customWidth="1"/>
    <col min="3333" max="3584" width="9.140625" style="159"/>
    <col min="3585" max="3585" width="26.28515625" style="159" customWidth="1"/>
    <col min="3586" max="3588" width="27.85546875" style="159" customWidth="1"/>
    <col min="3589" max="3840" width="9.140625" style="159"/>
    <col min="3841" max="3841" width="26.28515625" style="159" customWidth="1"/>
    <col min="3842" max="3844" width="27.85546875" style="159" customWidth="1"/>
    <col min="3845" max="4096" width="9.140625" style="159"/>
    <col min="4097" max="4097" width="26.28515625" style="159" customWidth="1"/>
    <col min="4098" max="4100" width="27.85546875" style="159" customWidth="1"/>
    <col min="4101" max="4352" width="9.140625" style="159"/>
    <col min="4353" max="4353" width="26.28515625" style="159" customWidth="1"/>
    <col min="4354" max="4356" width="27.85546875" style="159" customWidth="1"/>
    <col min="4357" max="4608" width="9.140625" style="159"/>
    <col min="4609" max="4609" width="26.28515625" style="159" customWidth="1"/>
    <col min="4610" max="4612" width="27.85546875" style="159" customWidth="1"/>
    <col min="4613" max="4864" width="9.140625" style="159"/>
    <col min="4865" max="4865" width="26.28515625" style="159" customWidth="1"/>
    <col min="4866" max="4868" width="27.85546875" style="159" customWidth="1"/>
    <col min="4869" max="5120" width="9.140625" style="159"/>
    <col min="5121" max="5121" width="26.28515625" style="159" customWidth="1"/>
    <col min="5122" max="5124" width="27.85546875" style="159" customWidth="1"/>
    <col min="5125" max="5376" width="9.140625" style="159"/>
    <col min="5377" max="5377" width="26.28515625" style="159" customWidth="1"/>
    <col min="5378" max="5380" width="27.85546875" style="159" customWidth="1"/>
    <col min="5381" max="5632" width="9.140625" style="159"/>
    <col min="5633" max="5633" width="26.28515625" style="159" customWidth="1"/>
    <col min="5634" max="5636" width="27.85546875" style="159" customWidth="1"/>
    <col min="5637" max="5888" width="9.140625" style="159"/>
    <col min="5889" max="5889" width="26.28515625" style="159" customWidth="1"/>
    <col min="5890" max="5892" width="27.85546875" style="159" customWidth="1"/>
    <col min="5893" max="6144" width="9.140625" style="159"/>
    <col min="6145" max="6145" width="26.28515625" style="159" customWidth="1"/>
    <col min="6146" max="6148" width="27.85546875" style="159" customWidth="1"/>
    <col min="6149" max="6400" width="9.140625" style="159"/>
    <col min="6401" max="6401" width="26.28515625" style="159" customWidth="1"/>
    <col min="6402" max="6404" width="27.85546875" style="159" customWidth="1"/>
    <col min="6405" max="6656" width="9.140625" style="159"/>
    <col min="6657" max="6657" width="26.28515625" style="159" customWidth="1"/>
    <col min="6658" max="6660" width="27.85546875" style="159" customWidth="1"/>
    <col min="6661" max="6912" width="9.140625" style="159"/>
    <col min="6913" max="6913" width="26.28515625" style="159" customWidth="1"/>
    <col min="6914" max="6916" width="27.85546875" style="159" customWidth="1"/>
    <col min="6917" max="7168" width="9.140625" style="159"/>
    <col min="7169" max="7169" width="26.28515625" style="159" customWidth="1"/>
    <col min="7170" max="7172" width="27.85546875" style="159" customWidth="1"/>
    <col min="7173" max="7424" width="9.140625" style="159"/>
    <col min="7425" max="7425" width="26.28515625" style="159" customWidth="1"/>
    <col min="7426" max="7428" width="27.85546875" style="159" customWidth="1"/>
    <col min="7429" max="7680" width="9.140625" style="159"/>
    <col min="7681" max="7681" width="26.28515625" style="159" customWidth="1"/>
    <col min="7682" max="7684" width="27.85546875" style="159" customWidth="1"/>
    <col min="7685" max="7936" width="9.140625" style="159"/>
    <col min="7937" max="7937" width="26.28515625" style="159" customWidth="1"/>
    <col min="7938" max="7940" width="27.85546875" style="159" customWidth="1"/>
    <col min="7941" max="8192" width="9.140625" style="159"/>
    <col min="8193" max="8193" width="26.28515625" style="159" customWidth="1"/>
    <col min="8194" max="8196" width="27.85546875" style="159" customWidth="1"/>
    <col min="8197" max="8448" width="9.140625" style="159"/>
    <col min="8449" max="8449" width="26.28515625" style="159" customWidth="1"/>
    <col min="8450" max="8452" width="27.85546875" style="159" customWidth="1"/>
    <col min="8453" max="8704" width="9.140625" style="159"/>
    <col min="8705" max="8705" width="26.28515625" style="159" customWidth="1"/>
    <col min="8706" max="8708" width="27.85546875" style="159" customWidth="1"/>
    <col min="8709" max="8960" width="9.140625" style="159"/>
    <col min="8961" max="8961" width="26.28515625" style="159" customWidth="1"/>
    <col min="8962" max="8964" width="27.85546875" style="159" customWidth="1"/>
    <col min="8965" max="9216" width="9.140625" style="159"/>
    <col min="9217" max="9217" width="26.28515625" style="159" customWidth="1"/>
    <col min="9218" max="9220" width="27.85546875" style="159" customWidth="1"/>
    <col min="9221" max="9472" width="9.140625" style="159"/>
    <col min="9473" max="9473" width="26.28515625" style="159" customWidth="1"/>
    <col min="9474" max="9476" width="27.85546875" style="159" customWidth="1"/>
    <col min="9477" max="9728" width="9.140625" style="159"/>
    <col min="9729" max="9729" width="26.28515625" style="159" customWidth="1"/>
    <col min="9730" max="9732" width="27.85546875" style="159" customWidth="1"/>
    <col min="9733" max="9984" width="9.140625" style="159"/>
    <col min="9985" max="9985" width="26.28515625" style="159" customWidth="1"/>
    <col min="9986" max="9988" width="27.85546875" style="159" customWidth="1"/>
    <col min="9989" max="10240" width="9.140625" style="159"/>
    <col min="10241" max="10241" width="26.28515625" style="159" customWidth="1"/>
    <col min="10242" max="10244" width="27.85546875" style="159" customWidth="1"/>
    <col min="10245" max="10496" width="9.140625" style="159"/>
    <col min="10497" max="10497" width="26.28515625" style="159" customWidth="1"/>
    <col min="10498" max="10500" width="27.85546875" style="159" customWidth="1"/>
    <col min="10501" max="10752" width="9.140625" style="159"/>
    <col min="10753" max="10753" width="26.28515625" style="159" customWidth="1"/>
    <col min="10754" max="10756" width="27.85546875" style="159" customWidth="1"/>
    <col min="10757" max="11008" width="9.140625" style="159"/>
    <col min="11009" max="11009" width="26.28515625" style="159" customWidth="1"/>
    <col min="11010" max="11012" width="27.85546875" style="159" customWidth="1"/>
    <col min="11013" max="11264" width="9.140625" style="159"/>
    <col min="11265" max="11265" width="26.28515625" style="159" customWidth="1"/>
    <col min="11266" max="11268" width="27.85546875" style="159" customWidth="1"/>
    <col min="11269" max="11520" width="9.140625" style="159"/>
    <col min="11521" max="11521" width="26.28515625" style="159" customWidth="1"/>
    <col min="11522" max="11524" width="27.85546875" style="159" customWidth="1"/>
    <col min="11525" max="11776" width="9.140625" style="159"/>
    <col min="11777" max="11777" width="26.28515625" style="159" customWidth="1"/>
    <col min="11778" max="11780" width="27.85546875" style="159" customWidth="1"/>
    <col min="11781" max="12032" width="9.140625" style="159"/>
    <col min="12033" max="12033" width="26.28515625" style="159" customWidth="1"/>
    <col min="12034" max="12036" width="27.85546875" style="159" customWidth="1"/>
    <col min="12037" max="12288" width="9.140625" style="159"/>
    <col min="12289" max="12289" width="26.28515625" style="159" customWidth="1"/>
    <col min="12290" max="12292" width="27.85546875" style="159" customWidth="1"/>
    <col min="12293" max="12544" width="9.140625" style="159"/>
    <col min="12545" max="12545" width="26.28515625" style="159" customWidth="1"/>
    <col min="12546" max="12548" width="27.85546875" style="159" customWidth="1"/>
    <col min="12549" max="12800" width="9.140625" style="159"/>
    <col min="12801" max="12801" width="26.28515625" style="159" customWidth="1"/>
    <col min="12802" max="12804" width="27.85546875" style="159" customWidth="1"/>
    <col min="12805" max="13056" width="9.140625" style="159"/>
    <col min="13057" max="13057" width="26.28515625" style="159" customWidth="1"/>
    <col min="13058" max="13060" width="27.85546875" style="159" customWidth="1"/>
    <col min="13061" max="13312" width="9.140625" style="159"/>
    <col min="13313" max="13313" width="26.28515625" style="159" customWidth="1"/>
    <col min="13314" max="13316" width="27.85546875" style="159" customWidth="1"/>
    <col min="13317" max="13568" width="9.140625" style="159"/>
    <col min="13569" max="13569" width="26.28515625" style="159" customWidth="1"/>
    <col min="13570" max="13572" width="27.85546875" style="159" customWidth="1"/>
    <col min="13573" max="13824" width="9.140625" style="159"/>
    <col min="13825" max="13825" width="26.28515625" style="159" customWidth="1"/>
    <col min="13826" max="13828" width="27.85546875" style="159" customWidth="1"/>
    <col min="13829" max="14080" width="9.140625" style="159"/>
    <col min="14081" max="14081" width="26.28515625" style="159" customWidth="1"/>
    <col min="14082" max="14084" width="27.85546875" style="159" customWidth="1"/>
    <col min="14085" max="14336" width="9.140625" style="159"/>
    <col min="14337" max="14337" width="26.28515625" style="159" customWidth="1"/>
    <col min="14338" max="14340" width="27.85546875" style="159" customWidth="1"/>
    <col min="14341" max="14592" width="9.140625" style="159"/>
    <col min="14593" max="14593" width="26.28515625" style="159" customWidth="1"/>
    <col min="14594" max="14596" width="27.85546875" style="159" customWidth="1"/>
    <col min="14597" max="14848" width="9.140625" style="159"/>
    <col min="14849" max="14849" width="26.28515625" style="159" customWidth="1"/>
    <col min="14850" max="14852" width="27.85546875" style="159" customWidth="1"/>
    <col min="14853" max="15104" width="9.140625" style="159"/>
    <col min="15105" max="15105" width="26.28515625" style="159" customWidth="1"/>
    <col min="15106" max="15108" width="27.85546875" style="159" customWidth="1"/>
    <col min="15109" max="15360" width="9.140625" style="159"/>
    <col min="15361" max="15361" width="26.28515625" style="159" customWidth="1"/>
    <col min="15362" max="15364" width="27.85546875" style="159" customWidth="1"/>
    <col min="15365" max="15616" width="9.140625" style="159"/>
    <col min="15617" max="15617" width="26.28515625" style="159" customWidth="1"/>
    <col min="15618" max="15620" width="27.85546875" style="159" customWidth="1"/>
    <col min="15621" max="15872" width="9.140625" style="159"/>
    <col min="15873" max="15873" width="26.28515625" style="159" customWidth="1"/>
    <col min="15874" max="15876" width="27.85546875" style="159" customWidth="1"/>
    <col min="15877" max="16128" width="9.140625" style="159"/>
    <col min="16129" max="16129" width="26.28515625" style="159" customWidth="1"/>
    <col min="16130" max="16132" width="27.85546875" style="159" customWidth="1"/>
    <col min="16133" max="16384" width="9.140625" style="159"/>
  </cols>
  <sheetData>
    <row r="1" spans="1:4" ht="18.75" x14ac:dyDescent="0.3">
      <c r="A1" s="219" t="s">
        <v>385</v>
      </c>
      <c r="B1" s="219"/>
      <c r="C1" s="219"/>
      <c r="D1" s="220"/>
    </row>
    <row r="2" spans="1:4" x14ac:dyDescent="0.2">
      <c r="A2" s="221"/>
      <c r="B2" s="221"/>
      <c r="C2" s="221"/>
      <c r="D2" s="220"/>
    </row>
    <row r="3" spans="1:4" x14ac:dyDescent="0.2">
      <c r="A3" s="221"/>
      <c r="B3" s="221"/>
      <c r="C3" s="221"/>
      <c r="D3" s="220"/>
    </row>
    <row r="4" spans="1:4" ht="15" x14ac:dyDescent="0.25">
      <c r="A4" s="222" t="s">
        <v>386</v>
      </c>
      <c r="B4" s="223" t="s">
        <v>431</v>
      </c>
      <c r="C4" s="222"/>
      <c r="D4" s="223"/>
    </row>
    <row r="5" spans="1:4" ht="15" x14ac:dyDescent="0.25">
      <c r="A5" s="222"/>
      <c r="B5" s="222"/>
      <c r="C5" s="222"/>
      <c r="D5" s="223"/>
    </row>
    <row r="6" spans="1:4" ht="15" customHeight="1" x14ac:dyDescent="0.2">
      <c r="A6" s="222" t="s">
        <v>387</v>
      </c>
      <c r="B6" s="321" t="s">
        <v>449</v>
      </c>
      <c r="C6" s="321"/>
      <c r="D6" s="321"/>
    </row>
    <row r="7" spans="1:4" x14ac:dyDescent="0.2">
      <c r="A7" s="160"/>
      <c r="B7" s="321"/>
      <c r="C7" s="321"/>
      <c r="D7" s="321"/>
    </row>
    <row r="8" spans="1:4" x14ac:dyDescent="0.2">
      <c r="A8" s="160"/>
      <c r="B8" s="321"/>
      <c r="C8" s="321"/>
      <c r="D8" s="321"/>
    </row>
    <row r="9" spans="1:4" x14ac:dyDescent="0.2">
      <c r="A9" s="160"/>
      <c r="B9" s="321"/>
      <c r="C9" s="321"/>
      <c r="D9" s="321"/>
    </row>
    <row r="10" spans="1:4" ht="16.5" thickBot="1" x14ac:dyDescent="0.3">
      <c r="A10" s="224"/>
      <c r="B10" s="322"/>
      <c r="C10" s="322"/>
      <c r="D10" s="322"/>
    </row>
    <row r="11" spans="1:4" ht="23.25" customHeight="1" x14ac:dyDescent="0.2">
      <c r="A11" s="308" t="s">
        <v>388</v>
      </c>
      <c r="B11" s="310" t="s">
        <v>463</v>
      </c>
      <c r="C11" s="311"/>
      <c r="D11" s="323"/>
    </row>
    <row r="12" spans="1:4" ht="15" thickBot="1" x14ac:dyDescent="0.25">
      <c r="A12" s="309"/>
      <c r="B12" s="226"/>
      <c r="C12" s="226"/>
      <c r="D12" s="324"/>
    </row>
    <row r="13" spans="1:4" ht="18" customHeight="1" x14ac:dyDescent="0.2">
      <c r="A13" s="308" t="s">
        <v>389</v>
      </c>
      <c r="B13" s="325" t="s">
        <v>433</v>
      </c>
      <c r="C13" s="325"/>
      <c r="D13" s="326"/>
    </row>
    <row r="14" spans="1:4" ht="12.75" customHeight="1" x14ac:dyDescent="0.2">
      <c r="A14" s="308"/>
      <c r="B14" s="327" t="s">
        <v>434</v>
      </c>
      <c r="C14" s="329" t="s">
        <v>435</v>
      </c>
      <c r="D14" s="329" t="s">
        <v>436</v>
      </c>
    </row>
    <row r="15" spans="1:4" ht="18.75" customHeight="1" thickBot="1" x14ac:dyDescent="0.25">
      <c r="A15" s="309"/>
      <c r="B15" s="328"/>
      <c r="C15" s="330"/>
      <c r="D15" s="330"/>
    </row>
    <row r="16" spans="1:4" ht="35.25" customHeight="1" x14ac:dyDescent="0.2">
      <c r="A16" s="308" t="s">
        <v>390</v>
      </c>
      <c r="B16" s="227" t="s">
        <v>451</v>
      </c>
      <c r="C16" s="228" t="s">
        <v>437</v>
      </c>
      <c r="D16" s="228" t="s">
        <v>438</v>
      </c>
    </row>
    <row r="17" spans="1:6" ht="35.25" customHeight="1" x14ac:dyDescent="0.2">
      <c r="A17" s="308"/>
      <c r="B17" s="227" t="s">
        <v>452</v>
      </c>
      <c r="C17" s="228"/>
      <c r="D17" s="228" t="s">
        <v>439</v>
      </c>
    </row>
    <row r="18" spans="1:6" ht="35.25" customHeight="1" x14ac:dyDescent="0.2">
      <c r="A18" s="308"/>
      <c r="B18" s="229" t="s">
        <v>453</v>
      </c>
      <c r="C18" s="228"/>
      <c r="D18" s="228" t="s">
        <v>440</v>
      </c>
    </row>
    <row r="19" spans="1:6" ht="35.25" customHeight="1" thickBot="1" x14ac:dyDescent="0.25">
      <c r="A19" s="308"/>
      <c r="B19" s="229"/>
      <c r="C19" s="228"/>
      <c r="D19" s="228"/>
    </row>
    <row r="20" spans="1:6" ht="55.5" customHeight="1" thickBot="1" x14ac:dyDescent="0.25">
      <c r="A20" s="230" t="s">
        <v>391</v>
      </c>
      <c r="B20" s="312" t="s">
        <v>441</v>
      </c>
      <c r="C20" s="313"/>
      <c r="D20" s="314"/>
      <c r="F20" s="231"/>
    </row>
    <row r="21" spans="1:6" ht="125.25" customHeight="1" x14ac:dyDescent="0.2">
      <c r="A21" s="308" t="s">
        <v>392</v>
      </c>
      <c r="B21" s="315" t="s">
        <v>442</v>
      </c>
      <c r="C21" s="316"/>
      <c r="D21" s="317"/>
    </row>
    <row r="22" spans="1:6" ht="48" customHeight="1" thickBot="1" x14ac:dyDescent="0.25">
      <c r="A22" s="308"/>
      <c r="B22" s="318" t="s">
        <v>450</v>
      </c>
      <c r="C22" s="319"/>
      <c r="D22" s="320"/>
    </row>
    <row r="23" spans="1:6" ht="63.75" customHeight="1" thickBot="1" x14ac:dyDescent="0.25">
      <c r="A23" s="232" t="s">
        <v>393</v>
      </c>
      <c r="B23" s="312" t="s">
        <v>448</v>
      </c>
      <c r="C23" s="313"/>
      <c r="D23" s="314"/>
    </row>
    <row r="24" spans="1:6" ht="30" x14ac:dyDescent="0.2">
      <c r="A24" s="308" t="s">
        <v>394</v>
      </c>
      <c r="B24" s="233" t="s">
        <v>443</v>
      </c>
      <c r="C24" s="233" t="s">
        <v>444</v>
      </c>
      <c r="D24" s="234" t="s">
        <v>445</v>
      </c>
    </row>
    <row r="25" spans="1:6" ht="30" x14ac:dyDescent="0.2">
      <c r="A25" s="308"/>
      <c r="B25" s="235" t="s">
        <v>446</v>
      </c>
      <c r="C25" s="235" t="s">
        <v>447</v>
      </c>
      <c r="D25" s="236"/>
    </row>
    <row r="26" spans="1:6" ht="15.75" thickBot="1" x14ac:dyDescent="0.25">
      <c r="A26" s="309"/>
      <c r="B26" s="237"/>
      <c r="C26" s="237"/>
      <c r="D26" s="238"/>
    </row>
    <row r="27" spans="1:6" ht="15" x14ac:dyDescent="0.25">
      <c r="A27" s="239"/>
      <c r="B27" s="239"/>
      <c r="C27" s="239"/>
      <c r="D27" s="220"/>
    </row>
    <row r="28" spans="1:6" x14ac:dyDescent="0.2">
      <c r="A28" s="220"/>
      <c r="B28" s="220"/>
      <c r="C28" s="220"/>
      <c r="D28" s="220"/>
    </row>
    <row r="29" spans="1:6" x14ac:dyDescent="0.2">
      <c r="A29" s="220"/>
      <c r="B29" s="220"/>
      <c r="C29" s="220"/>
      <c r="D29" s="220"/>
    </row>
    <row r="30" spans="1:6" x14ac:dyDescent="0.2">
      <c r="A30" s="220"/>
      <c r="B30" s="220"/>
      <c r="C30" s="220"/>
      <c r="D30" s="220"/>
    </row>
    <row r="31" spans="1:6" x14ac:dyDescent="0.2">
      <c r="A31" s="220"/>
      <c r="B31" s="220"/>
      <c r="C31" s="220"/>
      <c r="D31" s="220"/>
    </row>
    <row r="32" spans="1:6" x14ac:dyDescent="0.2">
      <c r="A32" s="220"/>
      <c r="B32" s="220"/>
      <c r="C32" s="220"/>
      <c r="D32" s="220"/>
    </row>
    <row r="33" spans="1:4" x14ac:dyDescent="0.2">
      <c r="A33" s="220"/>
      <c r="B33" s="220"/>
      <c r="C33" s="220"/>
      <c r="D33" s="220"/>
    </row>
    <row r="34" spans="1:4" x14ac:dyDescent="0.2">
      <c r="A34" s="220"/>
      <c r="B34" s="220"/>
      <c r="C34" s="220"/>
      <c r="D34" s="220"/>
    </row>
    <row r="35" spans="1:4" x14ac:dyDescent="0.2">
      <c r="A35" s="220"/>
      <c r="B35" s="220"/>
      <c r="C35" s="220"/>
      <c r="D35" s="220"/>
    </row>
    <row r="36" spans="1:4" x14ac:dyDescent="0.2">
      <c r="A36" s="220"/>
      <c r="B36" s="220"/>
      <c r="C36" s="220"/>
      <c r="D36" s="220"/>
    </row>
    <row r="37" spans="1:4" x14ac:dyDescent="0.2">
      <c r="A37" s="220"/>
      <c r="B37" s="220"/>
      <c r="C37" s="220"/>
      <c r="D37" s="220"/>
    </row>
    <row r="38" spans="1:4" x14ac:dyDescent="0.2">
      <c r="A38" s="220"/>
      <c r="B38" s="220"/>
      <c r="C38" s="220"/>
      <c r="D38" s="220"/>
    </row>
    <row r="39" spans="1:4" x14ac:dyDescent="0.2">
      <c r="A39" s="220"/>
      <c r="B39" s="220"/>
      <c r="C39" s="220"/>
      <c r="D39" s="220"/>
    </row>
    <row r="40" spans="1:4" x14ac:dyDescent="0.2">
      <c r="A40" s="220"/>
      <c r="B40" s="220"/>
      <c r="C40" s="220"/>
      <c r="D40" s="220"/>
    </row>
    <row r="41" spans="1:4" x14ac:dyDescent="0.2">
      <c r="A41" s="220"/>
      <c r="B41" s="220"/>
      <c r="C41" s="220"/>
      <c r="D41" s="220"/>
    </row>
    <row r="42" spans="1:4" x14ac:dyDescent="0.2">
      <c r="A42" s="220"/>
      <c r="B42" s="220"/>
      <c r="C42" s="220"/>
      <c r="D42" s="220"/>
    </row>
    <row r="43" spans="1:4" x14ac:dyDescent="0.2">
      <c r="A43" s="220"/>
      <c r="B43" s="220"/>
      <c r="C43" s="220"/>
      <c r="D43" s="220"/>
    </row>
    <row r="44" spans="1:4" x14ac:dyDescent="0.2">
      <c r="A44" s="220"/>
      <c r="B44" s="220"/>
      <c r="C44" s="220"/>
      <c r="D44" s="220"/>
    </row>
    <row r="45" spans="1:4" x14ac:dyDescent="0.2">
      <c r="A45" s="220"/>
      <c r="B45" s="220"/>
      <c r="C45" s="220"/>
      <c r="D45" s="220"/>
    </row>
    <row r="46" spans="1:4" x14ac:dyDescent="0.2">
      <c r="A46" s="220"/>
      <c r="B46" s="220"/>
      <c r="C46" s="220"/>
      <c r="D46" s="220"/>
    </row>
    <row r="47" spans="1:4" x14ac:dyDescent="0.2">
      <c r="A47" s="220"/>
      <c r="B47" s="220"/>
      <c r="C47" s="220"/>
      <c r="D47" s="220"/>
    </row>
    <row r="48" spans="1:4" x14ac:dyDescent="0.2">
      <c r="A48" s="220"/>
      <c r="B48" s="220"/>
      <c r="C48" s="220"/>
      <c r="D48" s="220"/>
    </row>
    <row r="49" spans="1:4" x14ac:dyDescent="0.2">
      <c r="A49" s="220"/>
      <c r="B49" s="220"/>
      <c r="C49" s="220"/>
      <c r="D49" s="220"/>
    </row>
    <row r="50" spans="1:4" x14ac:dyDescent="0.2">
      <c r="A50" s="220"/>
      <c r="B50" s="220"/>
      <c r="C50" s="220"/>
      <c r="D50" s="220"/>
    </row>
    <row r="51" spans="1:4" x14ac:dyDescent="0.2">
      <c r="A51" s="220"/>
      <c r="B51" s="220"/>
      <c r="C51" s="220"/>
      <c r="D51" s="220"/>
    </row>
    <row r="52" spans="1:4" x14ac:dyDescent="0.2">
      <c r="A52" s="220"/>
      <c r="B52" s="220"/>
      <c r="C52" s="220"/>
      <c r="D52" s="220"/>
    </row>
    <row r="53" spans="1:4" x14ac:dyDescent="0.2">
      <c r="A53" s="220"/>
      <c r="B53" s="220"/>
      <c r="C53" s="220"/>
      <c r="D53" s="220"/>
    </row>
    <row r="54" spans="1:4" x14ac:dyDescent="0.2">
      <c r="A54" s="220"/>
      <c r="B54" s="220"/>
      <c r="C54" s="220"/>
      <c r="D54" s="220"/>
    </row>
    <row r="55" spans="1:4" x14ac:dyDescent="0.2">
      <c r="A55" s="220"/>
      <c r="B55" s="220"/>
      <c r="C55" s="220"/>
      <c r="D55" s="220"/>
    </row>
    <row r="56" spans="1:4" x14ac:dyDescent="0.2">
      <c r="A56" s="220"/>
      <c r="B56" s="220"/>
      <c r="C56" s="220"/>
      <c r="D56" s="220"/>
    </row>
    <row r="57" spans="1:4" x14ac:dyDescent="0.2">
      <c r="A57" s="220"/>
      <c r="B57" s="220"/>
      <c r="C57" s="220"/>
      <c r="D57" s="220"/>
    </row>
    <row r="58" spans="1:4" x14ac:dyDescent="0.2">
      <c r="A58" s="220"/>
      <c r="B58" s="220"/>
      <c r="C58" s="220"/>
      <c r="D58" s="220"/>
    </row>
    <row r="59" spans="1:4" x14ac:dyDescent="0.2">
      <c r="A59" s="220"/>
      <c r="B59" s="220"/>
      <c r="C59" s="220"/>
      <c r="D59" s="220"/>
    </row>
    <row r="60" spans="1:4" x14ac:dyDescent="0.2">
      <c r="A60" s="220"/>
      <c r="B60" s="220"/>
      <c r="C60" s="220"/>
      <c r="D60" s="220"/>
    </row>
    <row r="61" spans="1:4" x14ac:dyDescent="0.2">
      <c r="A61" s="220"/>
      <c r="B61" s="220"/>
      <c r="C61" s="220"/>
      <c r="D61" s="220"/>
    </row>
    <row r="62" spans="1:4" x14ac:dyDescent="0.2">
      <c r="A62" s="220"/>
      <c r="B62" s="220"/>
      <c r="C62" s="220"/>
      <c r="D62" s="220"/>
    </row>
    <row r="63" spans="1:4" x14ac:dyDescent="0.2">
      <c r="A63" s="220"/>
      <c r="B63" s="220"/>
      <c r="C63" s="220"/>
      <c r="D63" s="220"/>
    </row>
    <row r="64" spans="1:4" x14ac:dyDescent="0.2">
      <c r="A64" s="220"/>
      <c r="B64" s="220"/>
      <c r="C64" s="220"/>
      <c r="D64" s="220"/>
    </row>
    <row r="65" spans="1:4" x14ac:dyDescent="0.2">
      <c r="A65" s="220"/>
      <c r="B65" s="220"/>
      <c r="C65" s="220"/>
      <c r="D65" s="220"/>
    </row>
    <row r="66" spans="1:4" x14ac:dyDescent="0.2">
      <c r="A66" s="220"/>
      <c r="B66" s="220"/>
      <c r="C66" s="220"/>
      <c r="D66" s="220"/>
    </row>
    <row r="67" spans="1:4" x14ac:dyDescent="0.2">
      <c r="A67" s="220"/>
      <c r="B67" s="220"/>
      <c r="C67" s="220"/>
      <c r="D67" s="220"/>
    </row>
    <row r="68" spans="1:4" x14ac:dyDescent="0.2">
      <c r="A68" s="220"/>
      <c r="B68" s="220"/>
      <c r="C68" s="220"/>
      <c r="D68" s="220"/>
    </row>
    <row r="69" spans="1:4" x14ac:dyDescent="0.2">
      <c r="A69" s="220"/>
      <c r="B69" s="220"/>
      <c r="C69" s="220"/>
      <c r="D69" s="220"/>
    </row>
    <row r="70" spans="1:4" x14ac:dyDescent="0.2">
      <c r="A70" s="220"/>
      <c r="B70" s="220"/>
      <c r="C70" s="220"/>
      <c r="D70" s="220"/>
    </row>
    <row r="71" spans="1:4" x14ac:dyDescent="0.2">
      <c r="A71" s="220"/>
      <c r="B71" s="220"/>
      <c r="C71" s="220"/>
      <c r="D71" s="220"/>
    </row>
    <row r="72" spans="1:4" x14ac:dyDescent="0.2">
      <c r="A72" s="220"/>
      <c r="B72" s="220"/>
      <c r="C72" s="220"/>
      <c r="D72" s="220"/>
    </row>
    <row r="73" spans="1:4" x14ac:dyDescent="0.2">
      <c r="A73" s="220"/>
      <c r="B73" s="220"/>
      <c r="C73" s="220"/>
      <c r="D73" s="220"/>
    </row>
    <row r="74" spans="1:4" x14ac:dyDescent="0.2">
      <c r="A74" s="220"/>
      <c r="B74" s="220"/>
      <c r="C74" s="220"/>
      <c r="D74" s="220"/>
    </row>
    <row r="75" spans="1:4" x14ac:dyDescent="0.2">
      <c r="A75" s="220"/>
      <c r="B75" s="220"/>
      <c r="C75" s="220"/>
      <c r="D75" s="220"/>
    </row>
    <row r="76" spans="1:4" x14ac:dyDescent="0.2">
      <c r="A76" s="220"/>
      <c r="B76" s="220"/>
      <c r="C76" s="220"/>
      <c r="D76" s="220"/>
    </row>
    <row r="77" spans="1:4" x14ac:dyDescent="0.2">
      <c r="A77" s="220"/>
      <c r="B77" s="220"/>
      <c r="C77" s="220"/>
      <c r="D77" s="220"/>
    </row>
    <row r="78" spans="1:4" x14ac:dyDescent="0.2">
      <c r="A78" s="220"/>
      <c r="B78" s="220"/>
      <c r="C78" s="220"/>
      <c r="D78" s="220"/>
    </row>
    <row r="79" spans="1:4" x14ac:dyDescent="0.2">
      <c r="A79" s="220"/>
      <c r="B79" s="220"/>
      <c r="C79" s="220"/>
      <c r="D79" s="220"/>
    </row>
    <row r="80" spans="1:4" x14ac:dyDescent="0.2">
      <c r="A80" s="220"/>
      <c r="B80" s="220"/>
      <c r="C80" s="220"/>
      <c r="D80" s="220"/>
    </row>
    <row r="81" spans="1:4" x14ac:dyDescent="0.2">
      <c r="A81" s="220"/>
      <c r="B81" s="220"/>
      <c r="C81" s="220"/>
      <c r="D81" s="220"/>
    </row>
    <row r="82" spans="1:4" x14ac:dyDescent="0.2">
      <c r="A82" s="220"/>
      <c r="B82" s="220"/>
      <c r="C82" s="220"/>
      <c r="D82" s="220"/>
    </row>
    <row r="83" spans="1:4" x14ac:dyDescent="0.2">
      <c r="A83" s="220"/>
      <c r="B83" s="220"/>
      <c r="C83" s="220"/>
      <c r="D83" s="220"/>
    </row>
    <row r="84" spans="1:4" x14ac:dyDescent="0.2">
      <c r="A84" s="220"/>
      <c r="B84" s="220"/>
      <c r="C84" s="220"/>
      <c r="D84" s="220"/>
    </row>
    <row r="85" spans="1:4" x14ac:dyDescent="0.2">
      <c r="A85" s="220"/>
      <c r="B85" s="220"/>
      <c r="C85" s="220"/>
      <c r="D85" s="220"/>
    </row>
    <row r="86" spans="1:4" x14ac:dyDescent="0.2">
      <c r="A86" s="220"/>
      <c r="B86" s="220"/>
      <c r="C86" s="220"/>
      <c r="D86" s="220"/>
    </row>
    <row r="87" spans="1:4" x14ac:dyDescent="0.2">
      <c r="A87" s="220"/>
      <c r="B87" s="220"/>
      <c r="C87" s="220"/>
      <c r="D87" s="220"/>
    </row>
    <row r="88" spans="1:4" x14ac:dyDescent="0.2">
      <c r="A88" s="220"/>
      <c r="B88" s="220"/>
      <c r="C88" s="220"/>
      <c r="D88" s="220"/>
    </row>
    <row r="89" spans="1:4" x14ac:dyDescent="0.2">
      <c r="A89" s="220"/>
      <c r="B89" s="220"/>
      <c r="C89" s="220"/>
      <c r="D89" s="220"/>
    </row>
    <row r="90" spans="1:4" x14ac:dyDescent="0.2">
      <c r="A90" s="220"/>
      <c r="B90" s="220"/>
      <c r="C90" s="220"/>
      <c r="D90" s="220"/>
    </row>
    <row r="91" spans="1:4" x14ac:dyDescent="0.2">
      <c r="A91" s="220"/>
      <c r="B91" s="220"/>
      <c r="C91" s="220"/>
      <c r="D91" s="220"/>
    </row>
    <row r="92" spans="1:4" x14ac:dyDescent="0.2">
      <c r="A92" s="220"/>
      <c r="B92" s="220"/>
      <c r="C92" s="220"/>
      <c r="D92" s="220"/>
    </row>
    <row r="93" spans="1:4" x14ac:dyDescent="0.2">
      <c r="A93" s="220"/>
      <c r="B93" s="220"/>
      <c r="C93" s="220"/>
      <c r="D93" s="220"/>
    </row>
    <row r="94" spans="1:4" x14ac:dyDescent="0.2">
      <c r="A94" s="220"/>
      <c r="B94" s="220"/>
      <c r="C94" s="220"/>
      <c r="D94" s="220"/>
    </row>
    <row r="95" spans="1:4" x14ac:dyDescent="0.2">
      <c r="A95" s="220"/>
      <c r="B95" s="220"/>
      <c r="C95" s="220"/>
      <c r="D95" s="220"/>
    </row>
    <row r="96" spans="1:4" x14ac:dyDescent="0.2">
      <c r="A96" s="220"/>
      <c r="B96" s="220"/>
      <c r="C96" s="220"/>
      <c r="D96" s="220"/>
    </row>
    <row r="97" spans="1:4" x14ac:dyDescent="0.2">
      <c r="A97" s="220"/>
      <c r="B97" s="220"/>
      <c r="C97" s="220"/>
      <c r="D97" s="220"/>
    </row>
    <row r="98" spans="1:4" x14ac:dyDescent="0.2">
      <c r="A98" s="220"/>
      <c r="B98" s="220"/>
      <c r="C98" s="220"/>
      <c r="D98" s="220"/>
    </row>
    <row r="99" spans="1:4" x14ac:dyDescent="0.2">
      <c r="A99" s="220"/>
      <c r="B99" s="220"/>
      <c r="C99" s="220"/>
      <c r="D99" s="220"/>
    </row>
    <row r="100" spans="1:4" x14ac:dyDescent="0.2">
      <c r="A100" s="220"/>
      <c r="B100" s="220"/>
      <c r="C100" s="220"/>
      <c r="D100" s="220"/>
    </row>
    <row r="101" spans="1:4" x14ac:dyDescent="0.2">
      <c r="A101" s="220"/>
      <c r="B101" s="220"/>
      <c r="C101" s="220"/>
      <c r="D101" s="220"/>
    </row>
    <row r="102" spans="1:4" x14ac:dyDescent="0.2">
      <c r="A102" s="220"/>
      <c r="B102" s="220"/>
      <c r="C102" s="220"/>
      <c r="D102" s="220"/>
    </row>
    <row r="103" spans="1:4" x14ac:dyDescent="0.2">
      <c r="A103" s="220"/>
      <c r="B103" s="220"/>
      <c r="C103" s="220"/>
      <c r="D103" s="220"/>
    </row>
    <row r="104" spans="1:4" x14ac:dyDescent="0.2">
      <c r="A104" s="220"/>
      <c r="B104" s="220"/>
      <c r="C104" s="220"/>
      <c r="D104" s="220"/>
    </row>
    <row r="105" spans="1:4" x14ac:dyDescent="0.2">
      <c r="A105" s="220"/>
      <c r="B105" s="220"/>
      <c r="C105" s="220"/>
      <c r="D105" s="220"/>
    </row>
    <row r="106" spans="1:4" x14ac:dyDescent="0.2">
      <c r="A106" s="220"/>
      <c r="B106" s="220"/>
      <c r="C106" s="220"/>
      <c r="D106" s="220"/>
    </row>
    <row r="107" spans="1:4" x14ac:dyDescent="0.2">
      <c r="A107" s="220"/>
      <c r="B107" s="220"/>
      <c r="C107" s="220"/>
      <c r="D107" s="220"/>
    </row>
    <row r="108" spans="1:4" x14ac:dyDescent="0.2">
      <c r="A108" s="220"/>
      <c r="B108" s="220"/>
      <c r="C108" s="220"/>
      <c r="D108" s="220"/>
    </row>
    <row r="109" spans="1:4" x14ac:dyDescent="0.2">
      <c r="A109" s="220"/>
      <c r="B109" s="220"/>
      <c r="C109" s="220"/>
      <c r="D109" s="220"/>
    </row>
    <row r="110" spans="1:4" x14ac:dyDescent="0.2">
      <c r="A110" s="220"/>
      <c r="B110" s="220"/>
      <c r="C110" s="220"/>
      <c r="D110" s="220"/>
    </row>
    <row r="111" spans="1:4" x14ac:dyDescent="0.2">
      <c r="A111" s="220"/>
      <c r="B111" s="220"/>
      <c r="C111" s="220"/>
      <c r="D111" s="220"/>
    </row>
    <row r="112" spans="1:4" x14ac:dyDescent="0.2">
      <c r="A112" s="220"/>
      <c r="B112" s="220"/>
      <c r="C112" s="220"/>
      <c r="D112" s="220"/>
    </row>
    <row r="113" spans="1:4" x14ac:dyDescent="0.2">
      <c r="A113" s="220"/>
      <c r="B113" s="220"/>
      <c r="C113" s="220"/>
      <c r="D113" s="220"/>
    </row>
    <row r="114" spans="1:4" x14ac:dyDescent="0.2">
      <c r="A114" s="220"/>
      <c r="B114" s="220"/>
      <c r="C114" s="220"/>
      <c r="D114" s="220"/>
    </row>
    <row r="115" spans="1:4" x14ac:dyDescent="0.2">
      <c r="A115" s="220"/>
      <c r="B115" s="220"/>
      <c r="C115" s="220"/>
      <c r="D115" s="220"/>
    </row>
    <row r="116" spans="1:4" x14ac:dyDescent="0.2">
      <c r="A116" s="220"/>
      <c r="B116" s="220"/>
      <c r="C116" s="220"/>
      <c r="D116" s="220"/>
    </row>
    <row r="117" spans="1:4" x14ac:dyDescent="0.2">
      <c r="A117" s="220"/>
      <c r="B117" s="220"/>
      <c r="C117" s="220"/>
      <c r="D117" s="220"/>
    </row>
    <row r="118" spans="1:4" x14ac:dyDescent="0.2">
      <c r="A118" s="220"/>
      <c r="B118" s="220"/>
      <c r="C118" s="220"/>
      <c r="D118" s="220"/>
    </row>
    <row r="119" spans="1:4" x14ac:dyDescent="0.2">
      <c r="A119" s="220"/>
      <c r="B119" s="220"/>
      <c r="C119" s="220"/>
      <c r="D119" s="220"/>
    </row>
    <row r="120" spans="1:4" x14ac:dyDescent="0.2">
      <c r="A120" s="220"/>
      <c r="B120" s="220"/>
      <c r="C120" s="220"/>
      <c r="D120" s="220"/>
    </row>
    <row r="121" spans="1:4" x14ac:dyDescent="0.2">
      <c r="A121" s="220"/>
      <c r="B121" s="220"/>
      <c r="C121" s="220"/>
      <c r="D121" s="220"/>
    </row>
    <row r="122" spans="1:4" x14ac:dyDescent="0.2">
      <c r="A122" s="220"/>
      <c r="B122" s="220"/>
      <c r="C122" s="220"/>
      <c r="D122" s="220"/>
    </row>
    <row r="123" spans="1:4" x14ac:dyDescent="0.2">
      <c r="A123" s="220"/>
      <c r="B123" s="220"/>
      <c r="C123" s="220"/>
      <c r="D123" s="220"/>
    </row>
    <row r="124" spans="1:4" x14ac:dyDescent="0.2">
      <c r="A124" s="220"/>
      <c r="B124" s="220"/>
      <c r="C124" s="220"/>
      <c r="D124" s="220"/>
    </row>
    <row r="125" spans="1:4" x14ac:dyDescent="0.2">
      <c r="A125" s="220"/>
      <c r="B125" s="220"/>
      <c r="C125" s="220"/>
      <c r="D125" s="220"/>
    </row>
    <row r="126" spans="1:4" x14ac:dyDescent="0.2">
      <c r="A126" s="220"/>
      <c r="B126" s="220"/>
      <c r="C126" s="220"/>
      <c r="D126" s="220"/>
    </row>
    <row r="127" spans="1:4" x14ac:dyDescent="0.2">
      <c r="A127" s="220"/>
      <c r="B127" s="220"/>
      <c r="C127" s="220"/>
      <c r="D127" s="220"/>
    </row>
    <row r="128" spans="1:4" x14ac:dyDescent="0.2">
      <c r="A128" s="220"/>
      <c r="B128" s="220"/>
      <c r="C128" s="220"/>
      <c r="D128" s="220"/>
    </row>
  </sheetData>
  <mergeCells count="16">
    <mergeCell ref="B6:D10"/>
    <mergeCell ref="A11:A12"/>
    <mergeCell ref="D11:D12"/>
    <mergeCell ref="A13:A15"/>
    <mergeCell ref="B13:D13"/>
    <mergeCell ref="B14:B15"/>
    <mergeCell ref="C14:C15"/>
    <mergeCell ref="D14:D15"/>
    <mergeCell ref="A24:A26"/>
    <mergeCell ref="B11:C11"/>
    <mergeCell ref="A16:A19"/>
    <mergeCell ref="B20:D20"/>
    <mergeCell ref="A21:A22"/>
    <mergeCell ref="B21:D21"/>
    <mergeCell ref="B22:D22"/>
    <mergeCell ref="B23:D23"/>
  </mergeCells>
  <pageMargins left="0.35" right="0.17" top="0.35" bottom="0.36" header="0.21" footer="0.25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selection activeCell="B21" sqref="B21:D22"/>
    </sheetView>
  </sheetViews>
  <sheetFormatPr defaultRowHeight="12.75" x14ac:dyDescent="0.2"/>
  <cols>
    <col min="1" max="1" width="26.28515625" style="159" customWidth="1"/>
    <col min="2" max="3" width="27.85546875" style="159" customWidth="1"/>
    <col min="4" max="4" width="25.7109375" style="159" customWidth="1"/>
    <col min="5" max="256" width="9.140625" style="159"/>
    <col min="257" max="257" width="26.28515625" style="159" customWidth="1"/>
    <col min="258" max="260" width="27.85546875" style="159" customWidth="1"/>
    <col min="261" max="512" width="9.140625" style="159"/>
    <col min="513" max="513" width="26.28515625" style="159" customWidth="1"/>
    <col min="514" max="516" width="27.85546875" style="159" customWidth="1"/>
    <col min="517" max="768" width="9.140625" style="159"/>
    <col min="769" max="769" width="26.28515625" style="159" customWidth="1"/>
    <col min="770" max="772" width="27.85546875" style="159" customWidth="1"/>
    <col min="773" max="1024" width="9.140625" style="159"/>
    <col min="1025" max="1025" width="26.28515625" style="159" customWidth="1"/>
    <col min="1026" max="1028" width="27.85546875" style="159" customWidth="1"/>
    <col min="1029" max="1280" width="9.140625" style="159"/>
    <col min="1281" max="1281" width="26.28515625" style="159" customWidth="1"/>
    <col min="1282" max="1284" width="27.85546875" style="159" customWidth="1"/>
    <col min="1285" max="1536" width="9.140625" style="159"/>
    <col min="1537" max="1537" width="26.28515625" style="159" customWidth="1"/>
    <col min="1538" max="1540" width="27.85546875" style="159" customWidth="1"/>
    <col min="1541" max="1792" width="9.140625" style="159"/>
    <col min="1793" max="1793" width="26.28515625" style="159" customWidth="1"/>
    <col min="1794" max="1796" width="27.85546875" style="159" customWidth="1"/>
    <col min="1797" max="2048" width="9.140625" style="159"/>
    <col min="2049" max="2049" width="26.28515625" style="159" customWidth="1"/>
    <col min="2050" max="2052" width="27.85546875" style="159" customWidth="1"/>
    <col min="2053" max="2304" width="9.140625" style="159"/>
    <col min="2305" max="2305" width="26.28515625" style="159" customWidth="1"/>
    <col min="2306" max="2308" width="27.85546875" style="159" customWidth="1"/>
    <col min="2309" max="2560" width="9.140625" style="159"/>
    <col min="2561" max="2561" width="26.28515625" style="159" customWidth="1"/>
    <col min="2562" max="2564" width="27.85546875" style="159" customWidth="1"/>
    <col min="2565" max="2816" width="9.140625" style="159"/>
    <col min="2817" max="2817" width="26.28515625" style="159" customWidth="1"/>
    <col min="2818" max="2820" width="27.85546875" style="159" customWidth="1"/>
    <col min="2821" max="3072" width="9.140625" style="159"/>
    <col min="3073" max="3073" width="26.28515625" style="159" customWidth="1"/>
    <col min="3074" max="3076" width="27.85546875" style="159" customWidth="1"/>
    <col min="3077" max="3328" width="9.140625" style="159"/>
    <col min="3329" max="3329" width="26.28515625" style="159" customWidth="1"/>
    <col min="3330" max="3332" width="27.85546875" style="159" customWidth="1"/>
    <col min="3333" max="3584" width="9.140625" style="159"/>
    <col min="3585" max="3585" width="26.28515625" style="159" customWidth="1"/>
    <col min="3586" max="3588" width="27.85546875" style="159" customWidth="1"/>
    <col min="3589" max="3840" width="9.140625" style="159"/>
    <col min="3841" max="3841" width="26.28515625" style="159" customWidth="1"/>
    <col min="3842" max="3844" width="27.85546875" style="159" customWidth="1"/>
    <col min="3845" max="4096" width="9.140625" style="159"/>
    <col min="4097" max="4097" width="26.28515625" style="159" customWidth="1"/>
    <col min="4098" max="4100" width="27.85546875" style="159" customWidth="1"/>
    <col min="4101" max="4352" width="9.140625" style="159"/>
    <col min="4353" max="4353" width="26.28515625" style="159" customWidth="1"/>
    <col min="4354" max="4356" width="27.85546875" style="159" customWidth="1"/>
    <col min="4357" max="4608" width="9.140625" style="159"/>
    <col min="4609" max="4609" width="26.28515625" style="159" customWidth="1"/>
    <col min="4610" max="4612" width="27.85546875" style="159" customWidth="1"/>
    <col min="4613" max="4864" width="9.140625" style="159"/>
    <col min="4865" max="4865" width="26.28515625" style="159" customWidth="1"/>
    <col min="4866" max="4868" width="27.85546875" style="159" customWidth="1"/>
    <col min="4869" max="5120" width="9.140625" style="159"/>
    <col min="5121" max="5121" width="26.28515625" style="159" customWidth="1"/>
    <col min="5122" max="5124" width="27.85546875" style="159" customWidth="1"/>
    <col min="5125" max="5376" width="9.140625" style="159"/>
    <col min="5377" max="5377" width="26.28515625" style="159" customWidth="1"/>
    <col min="5378" max="5380" width="27.85546875" style="159" customWidth="1"/>
    <col min="5381" max="5632" width="9.140625" style="159"/>
    <col min="5633" max="5633" width="26.28515625" style="159" customWidth="1"/>
    <col min="5634" max="5636" width="27.85546875" style="159" customWidth="1"/>
    <col min="5637" max="5888" width="9.140625" style="159"/>
    <col min="5889" max="5889" width="26.28515625" style="159" customWidth="1"/>
    <col min="5890" max="5892" width="27.85546875" style="159" customWidth="1"/>
    <col min="5893" max="6144" width="9.140625" style="159"/>
    <col min="6145" max="6145" width="26.28515625" style="159" customWidth="1"/>
    <col min="6146" max="6148" width="27.85546875" style="159" customWidth="1"/>
    <col min="6149" max="6400" width="9.140625" style="159"/>
    <col min="6401" max="6401" width="26.28515625" style="159" customWidth="1"/>
    <col min="6402" max="6404" width="27.85546875" style="159" customWidth="1"/>
    <col min="6405" max="6656" width="9.140625" style="159"/>
    <col min="6657" max="6657" width="26.28515625" style="159" customWidth="1"/>
    <col min="6658" max="6660" width="27.85546875" style="159" customWidth="1"/>
    <col min="6661" max="6912" width="9.140625" style="159"/>
    <col min="6913" max="6913" width="26.28515625" style="159" customWidth="1"/>
    <col min="6914" max="6916" width="27.85546875" style="159" customWidth="1"/>
    <col min="6917" max="7168" width="9.140625" style="159"/>
    <col min="7169" max="7169" width="26.28515625" style="159" customWidth="1"/>
    <col min="7170" max="7172" width="27.85546875" style="159" customWidth="1"/>
    <col min="7173" max="7424" width="9.140625" style="159"/>
    <col min="7425" max="7425" width="26.28515625" style="159" customWidth="1"/>
    <col min="7426" max="7428" width="27.85546875" style="159" customWidth="1"/>
    <col min="7429" max="7680" width="9.140625" style="159"/>
    <col min="7681" max="7681" width="26.28515625" style="159" customWidth="1"/>
    <col min="7682" max="7684" width="27.85546875" style="159" customWidth="1"/>
    <col min="7685" max="7936" width="9.140625" style="159"/>
    <col min="7937" max="7937" width="26.28515625" style="159" customWidth="1"/>
    <col min="7938" max="7940" width="27.85546875" style="159" customWidth="1"/>
    <col min="7941" max="8192" width="9.140625" style="159"/>
    <col min="8193" max="8193" width="26.28515625" style="159" customWidth="1"/>
    <col min="8194" max="8196" width="27.85546875" style="159" customWidth="1"/>
    <col min="8197" max="8448" width="9.140625" style="159"/>
    <col min="8449" max="8449" width="26.28515625" style="159" customWidth="1"/>
    <col min="8450" max="8452" width="27.85546875" style="159" customWidth="1"/>
    <col min="8453" max="8704" width="9.140625" style="159"/>
    <col min="8705" max="8705" width="26.28515625" style="159" customWidth="1"/>
    <col min="8706" max="8708" width="27.85546875" style="159" customWidth="1"/>
    <col min="8709" max="8960" width="9.140625" style="159"/>
    <col min="8961" max="8961" width="26.28515625" style="159" customWidth="1"/>
    <col min="8962" max="8964" width="27.85546875" style="159" customWidth="1"/>
    <col min="8965" max="9216" width="9.140625" style="159"/>
    <col min="9217" max="9217" width="26.28515625" style="159" customWidth="1"/>
    <col min="9218" max="9220" width="27.85546875" style="159" customWidth="1"/>
    <col min="9221" max="9472" width="9.140625" style="159"/>
    <col min="9473" max="9473" width="26.28515625" style="159" customWidth="1"/>
    <col min="9474" max="9476" width="27.85546875" style="159" customWidth="1"/>
    <col min="9477" max="9728" width="9.140625" style="159"/>
    <col min="9729" max="9729" width="26.28515625" style="159" customWidth="1"/>
    <col min="9730" max="9732" width="27.85546875" style="159" customWidth="1"/>
    <col min="9733" max="9984" width="9.140625" style="159"/>
    <col min="9985" max="9985" width="26.28515625" style="159" customWidth="1"/>
    <col min="9986" max="9988" width="27.85546875" style="159" customWidth="1"/>
    <col min="9989" max="10240" width="9.140625" style="159"/>
    <col min="10241" max="10241" width="26.28515625" style="159" customWidth="1"/>
    <col min="10242" max="10244" width="27.85546875" style="159" customWidth="1"/>
    <col min="10245" max="10496" width="9.140625" style="159"/>
    <col min="10497" max="10497" width="26.28515625" style="159" customWidth="1"/>
    <col min="10498" max="10500" width="27.85546875" style="159" customWidth="1"/>
    <col min="10501" max="10752" width="9.140625" style="159"/>
    <col min="10753" max="10753" width="26.28515625" style="159" customWidth="1"/>
    <col min="10754" max="10756" width="27.85546875" style="159" customWidth="1"/>
    <col min="10757" max="11008" width="9.140625" style="159"/>
    <col min="11009" max="11009" width="26.28515625" style="159" customWidth="1"/>
    <col min="11010" max="11012" width="27.85546875" style="159" customWidth="1"/>
    <col min="11013" max="11264" width="9.140625" style="159"/>
    <col min="11265" max="11265" width="26.28515625" style="159" customWidth="1"/>
    <col min="11266" max="11268" width="27.85546875" style="159" customWidth="1"/>
    <col min="11269" max="11520" width="9.140625" style="159"/>
    <col min="11521" max="11521" width="26.28515625" style="159" customWidth="1"/>
    <col min="11522" max="11524" width="27.85546875" style="159" customWidth="1"/>
    <col min="11525" max="11776" width="9.140625" style="159"/>
    <col min="11777" max="11777" width="26.28515625" style="159" customWidth="1"/>
    <col min="11778" max="11780" width="27.85546875" style="159" customWidth="1"/>
    <col min="11781" max="12032" width="9.140625" style="159"/>
    <col min="12033" max="12033" width="26.28515625" style="159" customWidth="1"/>
    <col min="12034" max="12036" width="27.85546875" style="159" customWidth="1"/>
    <col min="12037" max="12288" width="9.140625" style="159"/>
    <col min="12289" max="12289" width="26.28515625" style="159" customWidth="1"/>
    <col min="12290" max="12292" width="27.85546875" style="159" customWidth="1"/>
    <col min="12293" max="12544" width="9.140625" style="159"/>
    <col min="12545" max="12545" width="26.28515625" style="159" customWidth="1"/>
    <col min="12546" max="12548" width="27.85546875" style="159" customWidth="1"/>
    <col min="12549" max="12800" width="9.140625" style="159"/>
    <col min="12801" max="12801" width="26.28515625" style="159" customWidth="1"/>
    <col min="12802" max="12804" width="27.85546875" style="159" customWidth="1"/>
    <col min="12805" max="13056" width="9.140625" style="159"/>
    <col min="13057" max="13057" width="26.28515625" style="159" customWidth="1"/>
    <col min="13058" max="13060" width="27.85546875" style="159" customWidth="1"/>
    <col min="13061" max="13312" width="9.140625" style="159"/>
    <col min="13313" max="13313" width="26.28515625" style="159" customWidth="1"/>
    <col min="13314" max="13316" width="27.85546875" style="159" customWidth="1"/>
    <col min="13317" max="13568" width="9.140625" style="159"/>
    <col min="13569" max="13569" width="26.28515625" style="159" customWidth="1"/>
    <col min="13570" max="13572" width="27.85546875" style="159" customWidth="1"/>
    <col min="13573" max="13824" width="9.140625" style="159"/>
    <col min="13825" max="13825" width="26.28515625" style="159" customWidth="1"/>
    <col min="13826" max="13828" width="27.85546875" style="159" customWidth="1"/>
    <col min="13829" max="14080" width="9.140625" style="159"/>
    <col min="14081" max="14081" width="26.28515625" style="159" customWidth="1"/>
    <col min="14082" max="14084" width="27.85546875" style="159" customWidth="1"/>
    <col min="14085" max="14336" width="9.140625" style="159"/>
    <col min="14337" max="14337" width="26.28515625" style="159" customWidth="1"/>
    <col min="14338" max="14340" width="27.85546875" style="159" customWidth="1"/>
    <col min="14341" max="14592" width="9.140625" style="159"/>
    <col min="14593" max="14593" width="26.28515625" style="159" customWidth="1"/>
    <col min="14594" max="14596" width="27.85546875" style="159" customWidth="1"/>
    <col min="14597" max="14848" width="9.140625" style="159"/>
    <col min="14849" max="14849" width="26.28515625" style="159" customWidth="1"/>
    <col min="14850" max="14852" width="27.85546875" style="159" customWidth="1"/>
    <col min="14853" max="15104" width="9.140625" style="159"/>
    <col min="15105" max="15105" width="26.28515625" style="159" customWidth="1"/>
    <col min="15106" max="15108" width="27.85546875" style="159" customWidth="1"/>
    <col min="15109" max="15360" width="9.140625" style="159"/>
    <col min="15361" max="15361" width="26.28515625" style="159" customWidth="1"/>
    <col min="15362" max="15364" width="27.85546875" style="159" customWidth="1"/>
    <col min="15365" max="15616" width="9.140625" style="159"/>
    <col min="15617" max="15617" width="26.28515625" style="159" customWidth="1"/>
    <col min="15618" max="15620" width="27.85546875" style="159" customWidth="1"/>
    <col min="15621" max="15872" width="9.140625" style="159"/>
    <col min="15873" max="15873" width="26.28515625" style="159" customWidth="1"/>
    <col min="15874" max="15876" width="27.85546875" style="159" customWidth="1"/>
    <col min="15877" max="16128" width="9.140625" style="159"/>
    <col min="16129" max="16129" width="26.28515625" style="159" customWidth="1"/>
    <col min="16130" max="16132" width="27.85546875" style="159" customWidth="1"/>
    <col min="16133" max="16384" width="9.140625" style="159"/>
  </cols>
  <sheetData>
    <row r="1" spans="1:4" ht="18.75" x14ac:dyDescent="0.3">
      <c r="A1" s="219" t="s">
        <v>385</v>
      </c>
      <c r="B1" s="219"/>
      <c r="C1" s="219"/>
      <c r="D1" s="220"/>
    </row>
    <row r="2" spans="1:4" x14ac:dyDescent="0.2">
      <c r="A2" s="221"/>
      <c r="B2" s="221"/>
      <c r="C2" s="221"/>
      <c r="D2" s="220"/>
    </row>
    <row r="3" spans="1:4" x14ac:dyDescent="0.2">
      <c r="A3" s="221"/>
      <c r="B3" s="221"/>
      <c r="C3" s="221"/>
      <c r="D3" s="220"/>
    </row>
    <row r="4" spans="1:4" ht="15" x14ac:dyDescent="0.25">
      <c r="A4" s="222" t="s">
        <v>386</v>
      </c>
      <c r="B4" s="223" t="s">
        <v>431</v>
      </c>
      <c r="C4" s="222"/>
      <c r="D4" s="223"/>
    </row>
    <row r="5" spans="1:4" ht="15" x14ac:dyDescent="0.25">
      <c r="A5" s="222"/>
      <c r="B5" s="222"/>
      <c r="C5" s="222"/>
      <c r="D5" s="223"/>
    </row>
    <row r="6" spans="1:4" ht="15" customHeight="1" x14ac:dyDescent="0.2">
      <c r="A6" s="222" t="s">
        <v>387</v>
      </c>
      <c r="B6" s="321" t="s">
        <v>449</v>
      </c>
      <c r="C6" s="321"/>
      <c r="D6" s="321"/>
    </row>
    <row r="7" spans="1:4" x14ac:dyDescent="0.2">
      <c r="A7" s="160"/>
      <c r="B7" s="321"/>
      <c r="C7" s="321"/>
      <c r="D7" s="321"/>
    </row>
    <row r="8" spans="1:4" x14ac:dyDescent="0.2">
      <c r="A8" s="160"/>
      <c r="B8" s="321"/>
      <c r="C8" s="321"/>
      <c r="D8" s="321"/>
    </row>
    <row r="9" spans="1:4" x14ac:dyDescent="0.2">
      <c r="A9" s="160"/>
      <c r="B9" s="321"/>
      <c r="C9" s="321"/>
      <c r="D9" s="321"/>
    </row>
    <row r="10" spans="1:4" ht="16.5" thickBot="1" x14ac:dyDescent="0.3">
      <c r="A10" s="224"/>
      <c r="B10" s="322"/>
      <c r="C10" s="322"/>
      <c r="D10" s="322"/>
    </row>
    <row r="11" spans="1:4" ht="23.25" customHeight="1" x14ac:dyDescent="0.2">
      <c r="A11" s="308" t="s">
        <v>388</v>
      </c>
      <c r="B11" s="225" t="s">
        <v>432</v>
      </c>
      <c r="C11" s="225"/>
      <c r="D11" s="323"/>
    </row>
    <row r="12" spans="1:4" ht="29.25" customHeight="1" thickBot="1" x14ac:dyDescent="0.25">
      <c r="A12" s="309"/>
      <c r="B12" s="331" t="s">
        <v>455</v>
      </c>
      <c r="C12" s="332"/>
      <c r="D12" s="324"/>
    </row>
    <row r="13" spans="1:4" ht="18" customHeight="1" x14ac:dyDescent="0.2">
      <c r="A13" s="308" t="s">
        <v>389</v>
      </c>
      <c r="B13" s="325" t="s">
        <v>454</v>
      </c>
      <c r="C13" s="325"/>
      <c r="D13" s="326"/>
    </row>
    <row r="14" spans="1:4" ht="12.75" customHeight="1" x14ac:dyDescent="0.2">
      <c r="A14" s="308"/>
      <c r="B14" s="333" t="s">
        <v>456</v>
      </c>
      <c r="C14" s="334"/>
      <c r="D14" s="335"/>
    </row>
    <row r="15" spans="1:4" ht="18.75" customHeight="1" thickBot="1" x14ac:dyDescent="0.25">
      <c r="A15" s="309"/>
      <c r="B15" s="336"/>
      <c r="C15" s="322"/>
      <c r="D15" s="337"/>
    </row>
    <row r="16" spans="1:4" ht="35.25" customHeight="1" x14ac:dyDescent="0.2">
      <c r="A16" s="308" t="s">
        <v>390</v>
      </c>
      <c r="B16" s="338" t="s">
        <v>460</v>
      </c>
      <c r="C16" s="339"/>
      <c r="D16" s="340"/>
    </row>
    <row r="17" spans="1:6" ht="35.25" customHeight="1" x14ac:dyDescent="0.2">
      <c r="A17" s="308"/>
      <c r="B17" s="341"/>
      <c r="C17" s="321"/>
      <c r="D17" s="342"/>
    </row>
    <row r="18" spans="1:6" ht="35.25" customHeight="1" x14ac:dyDescent="0.2">
      <c r="A18" s="308"/>
      <c r="B18" s="341"/>
      <c r="C18" s="321"/>
      <c r="D18" s="342"/>
    </row>
    <row r="19" spans="1:6" ht="9" customHeight="1" thickBot="1" x14ac:dyDescent="0.25">
      <c r="A19" s="308"/>
      <c r="B19" s="336"/>
      <c r="C19" s="322"/>
      <c r="D19" s="337"/>
    </row>
    <row r="20" spans="1:6" ht="55.5" customHeight="1" thickBot="1" x14ac:dyDescent="0.25">
      <c r="A20" s="230" t="s">
        <v>391</v>
      </c>
      <c r="B20" s="312" t="s">
        <v>457</v>
      </c>
      <c r="C20" s="313"/>
      <c r="D20" s="314"/>
      <c r="F20" s="231"/>
    </row>
    <row r="21" spans="1:6" ht="125.25" customHeight="1" x14ac:dyDescent="0.2">
      <c r="A21" s="308" t="s">
        <v>392</v>
      </c>
      <c r="B21" s="343" t="s">
        <v>458</v>
      </c>
      <c r="C21" s="344"/>
      <c r="D21" s="345"/>
    </row>
    <row r="22" spans="1:6" ht="48" customHeight="1" thickBot="1" x14ac:dyDescent="0.25">
      <c r="A22" s="308"/>
      <c r="B22" s="346"/>
      <c r="C22" s="347"/>
      <c r="D22" s="348"/>
    </row>
    <row r="23" spans="1:6" ht="63.75" customHeight="1" thickBot="1" x14ac:dyDescent="0.25">
      <c r="A23" s="232" t="s">
        <v>393</v>
      </c>
      <c r="B23" s="312" t="s">
        <v>459</v>
      </c>
      <c r="C23" s="313"/>
      <c r="D23" s="314"/>
    </row>
    <row r="24" spans="1:6" ht="30" customHeight="1" x14ac:dyDescent="0.2">
      <c r="A24" s="308" t="s">
        <v>394</v>
      </c>
      <c r="B24" s="338" t="s">
        <v>461</v>
      </c>
      <c r="C24" s="339"/>
      <c r="D24" s="340"/>
    </row>
    <row r="25" spans="1:6" x14ac:dyDescent="0.2">
      <c r="A25" s="308"/>
      <c r="B25" s="341"/>
      <c r="C25" s="321"/>
      <c r="D25" s="342"/>
    </row>
    <row r="26" spans="1:6" ht="13.5" thickBot="1" x14ac:dyDescent="0.25">
      <c r="A26" s="309"/>
      <c r="B26" s="336"/>
      <c r="C26" s="322"/>
      <c r="D26" s="337"/>
    </row>
    <row r="27" spans="1:6" ht="15" x14ac:dyDescent="0.25">
      <c r="A27" s="239"/>
      <c r="B27" s="239"/>
      <c r="C27" s="239"/>
      <c r="D27" s="220"/>
    </row>
    <row r="28" spans="1:6" x14ac:dyDescent="0.2">
      <c r="A28" s="220"/>
      <c r="B28" s="220"/>
      <c r="C28" s="220"/>
      <c r="D28" s="220"/>
    </row>
    <row r="29" spans="1:6" x14ac:dyDescent="0.2">
      <c r="A29" s="220"/>
      <c r="B29" s="220"/>
      <c r="C29" s="220"/>
      <c r="D29" s="220"/>
    </row>
    <row r="30" spans="1:6" x14ac:dyDescent="0.2">
      <c r="A30" s="220"/>
      <c r="B30" s="220"/>
      <c r="C30" s="220"/>
      <c r="D30" s="220"/>
    </row>
    <row r="31" spans="1:6" x14ac:dyDescent="0.2">
      <c r="A31" s="220"/>
      <c r="B31" s="220"/>
      <c r="C31" s="220"/>
      <c r="D31" s="220"/>
    </row>
    <row r="32" spans="1:6" x14ac:dyDescent="0.2">
      <c r="A32" s="220"/>
      <c r="B32" s="220"/>
      <c r="C32" s="220"/>
      <c r="D32" s="220"/>
    </row>
    <row r="33" spans="1:4" x14ac:dyDescent="0.2">
      <c r="A33" s="220"/>
      <c r="B33" s="220"/>
      <c r="C33" s="220"/>
      <c r="D33" s="220"/>
    </row>
    <row r="34" spans="1:4" x14ac:dyDescent="0.2">
      <c r="A34" s="220"/>
      <c r="B34" s="220"/>
      <c r="C34" s="220"/>
      <c r="D34" s="220"/>
    </row>
    <row r="35" spans="1:4" x14ac:dyDescent="0.2">
      <c r="A35" s="220"/>
      <c r="B35" s="220"/>
      <c r="C35" s="220"/>
      <c r="D35" s="220"/>
    </row>
    <row r="36" spans="1:4" x14ac:dyDescent="0.2">
      <c r="A36" s="220"/>
      <c r="B36" s="220"/>
      <c r="C36" s="220"/>
      <c r="D36" s="220"/>
    </row>
    <row r="37" spans="1:4" x14ac:dyDescent="0.2">
      <c r="A37" s="220"/>
      <c r="B37" s="220"/>
      <c r="C37" s="220"/>
      <c r="D37" s="220"/>
    </row>
    <row r="38" spans="1:4" x14ac:dyDescent="0.2">
      <c r="A38" s="220"/>
      <c r="B38" s="220"/>
      <c r="C38" s="220"/>
      <c r="D38" s="220"/>
    </row>
    <row r="39" spans="1:4" x14ac:dyDescent="0.2">
      <c r="A39" s="220"/>
      <c r="B39" s="220"/>
      <c r="C39" s="220"/>
      <c r="D39" s="220"/>
    </row>
    <row r="40" spans="1:4" x14ac:dyDescent="0.2">
      <c r="A40" s="220"/>
      <c r="B40" s="220"/>
      <c r="C40" s="220"/>
      <c r="D40" s="220"/>
    </row>
    <row r="41" spans="1:4" x14ac:dyDescent="0.2">
      <c r="A41" s="220"/>
      <c r="B41" s="220"/>
      <c r="C41" s="220"/>
      <c r="D41" s="220"/>
    </row>
    <row r="42" spans="1:4" x14ac:dyDescent="0.2">
      <c r="A42" s="220"/>
      <c r="B42" s="220"/>
      <c r="C42" s="220"/>
      <c r="D42" s="220"/>
    </row>
    <row r="43" spans="1:4" x14ac:dyDescent="0.2">
      <c r="A43" s="220"/>
      <c r="B43" s="220"/>
      <c r="C43" s="220"/>
      <c r="D43" s="220"/>
    </row>
    <row r="44" spans="1:4" x14ac:dyDescent="0.2">
      <c r="A44" s="220"/>
      <c r="B44" s="220"/>
      <c r="C44" s="220"/>
      <c r="D44" s="220"/>
    </row>
    <row r="45" spans="1:4" x14ac:dyDescent="0.2">
      <c r="A45" s="220"/>
      <c r="B45" s="220"/>
      <c r="C45" s="220"/>
      <c r="D45" s="220"/>
    </row>
    <row r="46" spans="1:4" x14ac:dyDescent="0.2">
      <c r="A46" s="220"/>
      <c r="B46" s="220"/>
      <c r="C46" s="220"/>
      <c r="D46" s="220"/>
    </row>
    <row r="47" spans="1:4" x14ac:dyDescent="0.2">
      <c r="A47" s="220"/>
      <c r="B47" s="220"/>
      <c r="C47" s="220"/>
      <c r="D47" s="220"/>
    </row>
    <row r="48" spans="1:4" x14ac:dyDescent="0.2">
      <c r="A48" s="220"/>
      <c r="B48" s="220"/>
      <c r="C48" s="220"/>
      <c r="D48" s="220"/>
    </row>
    <row r="49" spans="1:4" x14ac:dyDescent="0.2">
      <c r="A49" s="220"/>
      <c r="B49" s="220"/>
      <c r="C49" s="220"/>
      <c r="D49" s="220"/>
    </row>
    <row r="50" spans="1:4" x14ac:dyDescent="0.2">
      <c r="A50" s="220"/>
      <c r="B50" s="220"/>
      <c r="C50" s="220"/>
      <c r="D50" s="220"/>
    </row>
    <row r="51" spans="1:4" x14ac:dyDescent="0.2">
      <c r="A51" s="220"/>
      <c r="B51" s="220"/>
      <c r="C51" s="220"/>
      <c r="D51" s="220"/>
    </row>
    <row r="52" spans="1:4" x14ac:dyDescent="0.2">
      <c r="A52" s="220"/>
      <c r="B52" s="220"/>
      <c r="C52" s="220"/>
      <c r="D52" s="220"/>
    </row>
    <row r="53" spans="1:4" x14ac:dyDescent="0.2">
      <c r="A53" s="220"/>
      <c r="B53" s="220"/>
      <c r="C53" s="220"/>
      <c r="D53" s="220"/>
    </row>
    <row r="54" spans="1:4" x14ac:dyDescent="0.2">
      <c r="A54" s="220"/>
      <c r="B54" s="220"/>
      <c r="C54" s="220"/>
      <c r="D54" s="220"/>
    </row>
    <row r="55" spans="1:4" x14ac:dyDescent="0.2">
      <c r="A55" s="220"/>
      <c r="B55" s="220"/>
      <c r="C55" s="220"/>
      <c r="D55" s="220"/>
    </row>
    <row r="56" spans="1:4" x14ac:dyDescent="0.2">
      <c r="A56" s="220"/>
      <c r="B56" s="220"/>
      <c r="C56" s="220"/>
      <c r="D56" s="220"/>
    </row>
    <row r="57" spans="1:4" x14ac:dyDescent="0.2">
      <c r="A57" s="220"/>
      <c r="B57" s="220"/>
      <c r="C57" s="220"/>
      <c r="D57" s="220"/>
    </row>
    <row r="58" spans="1:4" x14ac:dyDescent="0.2">
      <c r="A58" s="220"/>
      <c r="B58" s="220"/>
      <c r="C58" s="220"/>
      <c r="D58" s="220"/>
    </row>
    <row r="59" spans="1:4" x14ac:dyDescent="0.2">
      <c r="A59" s="220"/>
      <c r="B59" s="220"/>
      <c r="C59" s="220"/>
      <c r="D59" s="220"/>
    </row>
    <row r="60" spans="1:4" x14ac:dyDescent="0.2">
      <c r="A60" s="220"/>
      <c r="B60" s="220"/>
      <c r="C60" s="220"/>
      <c r="D60" s="220"/>
    </row>
    <row r="61" spans="1:4" x14ac:dyDescent="0.2">
      <c r="A61" s="220"/>
      <c r="B61" s="220"/>
      <c r="C61" s="220"/>
      <c r="D61" s="220"/>
    </row>
    <row r="62" spans="1:4" x14ac:dyDescent="0.2">
      <c r="A62" s="220"/>
      <c r="B62" s="220"/>
      <c r="C62" s="220"/>
      <c r="D62" s="220"/>
    </row>
    <row r="63" spans="1:4" x14ac:dyDescent="0.2">
      <c r="A63" s="220"/>
      <c r="B63" s="220"/>
      <c r="C63" s="220"/>
      <c r="D63" s="220"/>
    </row>
    <row r="64" spans="1:4" x14ac:dyDescent="0.2">
      <c r="A64" s="220"/>
      <c r="B64" s="220"/>
      <c r="C64" s="220"/>
      <c r="D64" s="220"/>
    </row>
    <row r="65" spans="1:4" x14ac:dyDescent="0.2">
      <c r="A65" s="220"/>
      <c r="B65" s="220"/>
      <c r="C65" s="220"/>
      <c r="D65" s="220"/>
    </row>
    <row r="66" spans="1:4" x14ac:dyDescent="0.2">
      <c r="A66" s="220"/>
      <c r="B66" s="220"/>
      <c r="C66" s="220"/>
      <c r="D66" s="220"/>
    </row>
    <row r="67" spans="1:4" x14ac:dyDescent="0.2">
      <c r="A67" s="220"/>
      <c r="B67" s="220"/>
      <c r="C67" s="220"/>
      <c r="D67" s="220"/>
    </row>
    <row r="68" spans="1:4" x14ac:dyDescent="0.2">
      <c r="A68" s="220"/>
      <c r="B68" s="220"/>
      <c r="C68" s="220"/>
      <c r="D68" s="220"/>
    </row>
    <row r="69" spans="1:4" x14ac:dyDescent="0.2">
      <c r="A69" s="220"/>
      <c r="B69" s="220"/>
      <c r="C69" s="220"/>
      <c r="D69" s="220"/>
    </row>
    <row r="70" spans="1:4" x14ac:dyDescent="0.2">
      <c r="A70" s="220"/>
      <c r="B70" s="220"/>
      <c r="C70" s="220"/>
      <c r="D70" s="220"/>
    </row>
    <row r="71" spans="1:4" x14ac:dyDescent="0.2">
      <c r="A71" s="220"/>
      <c r="B71" s="220"/>
      <c r="C71" s="220"/>
      <c r="D71" s="220"/>
    </row>
    <row r="72" spans="1:4" x14ac:dyDescent="0.2">
      <c r="A72" s="220"/>
      <c r="B72" s="220"/>
      <c r="C72" s="220"/>
      <c r="D72" s="220"/>
    </row>
    <row r="73" spans="1:4" x14ac:dyDescent="0.2">
      <c r="A73" s="220"/>
      <c r="B73" s="220"/>
      <c r="C73" s="220"/>
      <c r="D73" s="220"/>
    </row>
    <row r="74" spans="1:4" x14ac:dyDescent="0.2">
      <c r="A74" s="220"/>
      <c r="B74" s="220"/>
      <c r="C74" s="220"/>
      <c r="D74" s="220"/>
    </row>
    <row r="75" spans="1:4" x14ac:dyDescent="0.2">
      <c r="A75" s="220"/>
      <c r="B75" s="220"/>
      <c r="C75" s="220"/>
      <c r="D75" s="220"/>
    </row>
    <row r="76" spans="1:4" x14ac:dyDescent="0.2">
      <c r="A76" s="220"/>
      <c r="B76" s="220"/>
      <c r="C76" s="220"/>
      <c r="D76" s="220"/>
    </row>
    <row r="77" spans="1:4" x14ac:dyDescent="0.2">
      <c r="A77" s="220"/>
      <c r="B77" s="220"/>
      <c r="C77" s="220"/>
      <c r="D77" s="220"/>
    </row>
    <row r="78" spans="1:4" x14ac:dyDescent="0.2">
      <c r="A78" s="220"/>
      <c r="B78" s="220"/>
      <c r="C78" s="220"/>
      <c r="D78" s="220"/>
    </row>
    <row r="79" spans="1:4" x14ac:dyDescent="0.2">
      <c r="A79" s="220"/>
      <c r="B79" s="220"/>
      <c r="C79" s="220"/>
      <c r="D79" s="220"/>
    </row>
    <row r="80" spans="1:4" x14ac:dyDescent="0.2">
      <c r="A80" s="220"/>
      <c r="B80" s="220"/>
      <c r="C80" s="220"/>
      <c r="D80" s="220"/>
    </row>
    <row r="81" spans="1:4" x14ac:dyDescent="0.2">
      <c r="A81" s="220"/>
      <c r="B81" s="220"/>
      <c r="C81" s="220"/>
      <c r="D81" s="220"/>
    </row>
    <row r="82" spans="1:4" x14ac:dyDescent="0.2">
      <c r="A82" s="220"/>
      <c r="B82" s="220"/>
      <c r="C82" s="220"/>
      <c r="D82" s="220"/>
    </row>
    <row r="83" spans="1:4" x14ac:dyDescent="0.2">
      <c r="A83" s="220"/>
      <c r="B83" s="220"/>
      <c r="C83" s="220"/>
      <c r="D83" s="220"/>
    </row>
    <row r="84" spans="1:4" x14ac:dyDescent="0.2">
      <c r="A84" s="220"/>
      <c r="B84" s="220"/>
      <c r="C84" s="220"/>
      <c r="D84" s="220"/>
    </row>
    <row r="85" spans="1:4" x14ac:dyDescent="0.2">
      <c r="A85" s="220"/>
      <c r="B85" s="220"/>
      <c r="C85" s="220"/>
      <c r="D85" s="220"/>
    </row>
    <row r="86" spans="1:4" x14ac:dyDescent="0.2">
      <c r="A86" s="220"/>
      <c r="B86" s="220"/>
      <c r="C86" s="220"/>
      <c r="D86" s="220"/>
    </row>
    <row r="87" spans="1:4" x14ac:dyDescent="0.2">
      <c r="A87" s="220"/>
      <c r="B87" s="220"/>
      <c r="C87" s="220"/>
      <c r="D87" s="220"/>
    </row>
    <row r="88" spans="1:4" x14ac:dyDescent="0.2">
      <c r="A88" s="220"/>
      <c r="B88" s="220"/>
      <c r="C88" s="220"/>
      <c r="D88" s="220"/>
    </row>
    <row r="89" spans="1:4" x14ac:dyDescent="0.2">
      <c r="A89" s="220"/>
      <c r="B89" s="220"/>
      <c r="C89" s="220"/>
      <c r="D89" s="220"/>
    </row>
    <row r="90" spans="1:4" x14ac:dyDescent="0.2">
      <c r="A90" s="220"/>
      <c r="B90" s="220"/>
      <c r="C90" s="220"/>
      <c r="D90" s="220"/>
    </row>
    <row r="91" spans="1:4" x14ac:dyDescent="0.2">
      <c r="A91" s="220"/>
      <c r="B91" s="220"/>
      <c r="C91" s="220"/>
      <c r="D91" s="220"/>
    </row>
    <row r="92" spans="1:4" x14ac:dyDescent="0.2">
      <c r="A92" s="220"/>
      <c r="B92" s="220"/>
      <c r="C92" s="220"/>
      <c r="D92" s="220"/>
    </row>
    <row r="93" spans="1:4" x14ac:dyDescent="0.2">
      <c r="A93" s="220"/>
      <c r="B93" s="220"/>
      <c r="C93" s="220"/>
      <c r="D93" s="220"/>
    </row>
    <row r="94" spans="1:4" x14ac:dyDescent="0.2">
      <c r="A94" s="220"/>
      <c r="B94" s="220"/>
      <c r="C94" s="220"/>
      <c r="D94" s="220"/>
    </row>
    <row r="95" spans="1:4" x14ac:dyDescent="0.2">
      <c r="A95" s="220"/>
      <c r="B95" s="220"/>
      <c r="C95" s="220"/>
      <c r="D95" s="220"/>
    </row>
    <row r="96" spans="1:4" x14ac:dyDescent="0.2">
      <c r="A96" s="220"/>
      <c r="B96" s="220"/>
      <c r="C96" s="220"/>
      <c r="D96" s="220"/>
    </row>
    <row r="97" spans="1:4" x14ac:dyDescent="0.2">
      <c r="A97" s="220"/>
      <c r="B97" s="220"/>
      <c r="C97" s="220"/>
      <c r="D97" s="220"/>
    </row>
    <row r="98" spans="1:4" x14ac:dyDescent="0.2">
      <c r="A98" s="220"/>
      <c r="B98" s="220"/>
      <c r="C98" s="220"/>
      <c r="D98" s="220"/>
    </row>
    <row r="99" spans="1:4" x14ac:dyDescent="0.2">
      <c r="A99" s="220"/>
      <c r="B99" s="220"/>
      <c r="C99" s="220"/>
      <c r="D99" s="220"/>
    </row>
    <row r="100" spans="1:4" x14ac:dyDescent="0.2">
      <c r="A100" s="220"/>
      <c r="B100" s="220"/>
      <c r="C100" s="220"/>
      <c r="D100" s="220"/>
    </row>
    <row r="101" spans="1:4" x14ac:dyDescent="0.2">
      <c r="A101" s="220"/>
      <c r="B101" s="220"/>
      <c r="C101" s="220"/>
      <c r="D101" s="220"/>
    </row>
    <row r="102" spans="1:4" x14ac:dyDescent="0.2">
      <c r="A102" s="220"/>
      <c r="B102" s="220"/>
      <c r="C102" s="220"/>
      <c r="D102" s="220"/>
    </row>
    <row r="103" spans="1:4" x14ac:dyDescent="0.2">
      <c r="A103" s="220"/>
      <c r="B103" s="220"/>
      <c r="C103" s="220"/>
      <c r="D103" s="220"/>
    </row>
    <row r="104" spans="1:4" x14ac:dyDescent="0.2">
      <c r="A104" s="220"/>
      <c r="B104" s="220"/>
      <c r="C104" s="220"/>
      <c r="D104" s="220"/>
    </row>
    <row r="105" spans="1:4" x14ac:dyDescent="0.2">
      <c r="A105" s="220"/>
      <c r="B105" s="220"/>
      <c r="C105" s="220"/>
      <c r="D105" s="220"/>
    </row>
    <row r="106" spans="1:4" x14ac:dyDescent="0.2">
      <c r="A106" s="220"/>
      <c r="B106" s="220"/>
      <c r="C106" s="220"/>
      <c r="D106" s="220"/>
    </row>
    <row r="107" spans="1:4" x14ac:dyDescent="0.2">
      <c r="A107" s="220"/>
      <c r="B107" s="220"/>
      <c r="C107" s="220"/>
      <c r="D107" s="220"/>
    </row>
    <row r="108" spans="1:4" x14ac:dyDescent="0.2">
      <c r="A108" s="220"/>
      <c r="B108" s="220"/>
      <c r="C108" s="220"/>
      <c r="D108" s="220"/>
    </row>
    <row r="109" spans="1:4" x14ac:dyDescent="0.2">
      <c r="A109" s="220"/>
      <c r="B109" s="220"/>
      <c r="C109" s="220"/>
      <c r="D109" s="220"/>
    </row>
    <row r="110" spans="1:4" x14ac:dyDescent="0.2">
      <c r="A110" s="220"/>
      <c r="B110" s="220"/>
      <c r="C110" s="220"/>
      <c r="D110" s="220"/>
    </row>
    <row r="111" spans="1:4" x14ac:dyDescent="0.2">
      <c r="A111" s="220"/>
      <c r="B111" s="220"/>
      <c r="C111" s="220"/>
      <c r="D111" s="220"/>
    </row>
    <row r="112" spans="1:4" x14ac:dyDescent="0.2">
      <c r="A112" s="220"/>
      <c r="B112" s="220"/>
      <c r="C112" s="220"/>
      <c r="D112" s="220"/>
    </row>
    <row r="113" spans="1:4" x14ac:dyDescent="0.2">
      <c r="A113" s="220"/>
      <c r="B113" s="220"/>
      <c r="C113" s="220"/>
      <c r="D113" s="220"/>
    </row>
    <row r="114" spans="1:4" x14ac:dyDescent="0.2">
      <c r="A114" s="220"/>
      <c r="B114" s="220"/>
      <c r="C114" s="220"/>
      <c r="D114" s="220"/>
    </row>
    <row r="115" spans="1:4" x14ac:dyDescent="0.2">
      <c r="A115" s="220"/>
      <c r="B115" s="220"/>
      <c r="C115" s="220"/>
      <c r="D115" s="220"/>
    </row>
    <row r="116" spans="1:4" x14ac:dyDescent="0.2">
      <c r="A116" s="220"/>
      <c r="B116" s="220"/>
      <c r="C116" s="220"/>
      <c r="D116" s="220"/>
    </row>
    <row r="117" spans="1:4" x14ac:dyDescent="0.2">
      <c r="A117" s="220"/>
      <c r="B117" s="220"/>
      <c r="C117" s="220"/>
      <c r="D117" s="220"/>
    </row>
    <row r="118" spans="1:4" x14ac:dyDescent="0.2">
      <c r="A118" s="220"/>
      <c r="B118" s="220"/>
      <c r="C118" s="220"/>
      <c r="D118" s="220"/>
    </row>
    <row r="119" spans="1:4" x14ac:dyDescent="0.2">
      <c r="A119" s="220"/>
      <c r="B119" s="220"/>
      <c r="C119" s="220"/>
      <c r="D119" s="220"/>
    </row>
    <row r="120" spans="1:4" x14ac:dyDescent="0.2">
      <c r="A120" s="220"/>
      <c r="B120" s="220"/>
      <c r="C120" s="220"/>
      <c r="D120" s="220"/>
    </row>
    <row r="121" spans="1:4" x14ac:dyDescent="0.2">
      <c r="A121" s="220"/>
      <c r="B121" s="220"/>
      <c r="C121" s="220"/>
      <c r="D121" s="220"/>
    </row>
    <row r="122" spans="1:4" x14ac:dyDescent="0.2">
      <c r="A122" s="220"/>
      <c r="B122" s="220"/>
      <c r="C122" s="220"/>
      <c r="D122" s="220"/>
    </row>
    <row r="123" spans="1:4" x14ac:dyDescent="0.2">
      <c r="A123" s="220"/>
      <c r="B123" s="220"/>
      <c r="C123" s="220"/>
      <c r="D123" s="220"/>
    </row>
    <row r="124" spans="1:4" x14ac:dyDescent="0.2">
      <c r="A124" s="220"/>
      <c r="B124" s="220"/>
      <c r="C124" s="220"/>
      <c r="D124" s="220"/>
    </row>
    <row r="125" spans="1:4" x14ac:dyDescent="0.2">
      <c r="A125" s="220"/>
      <c r="B125" s="220"/>
      <c r="C125" s="220"/>
      <c r="D125" s="220"/>
    </row>
    <row r="126" spans="1:4" x14ac:dyDescent="0.2">
      <c r="A126" s="220"/>
      <c r="B126" s="220"/>
      <c r="C126" s="220"/>
      <c r="D126" s="220"/>
    </row>
    <row r="127" spans="1:4" x14ac:dyDescent="0.2">
      <c r="A127" s="220"/>
      <c r="B127" s="220"/>
      <c r="C127" s="220"/>
      <c r="D127" s="220"/>
    </row>
    <row r="128" spans="1:4" x14ac:dyDescent="0.2">
      <c r="A128" s="220"/>
      <c r="B128" s="220"/>
      <c r="C128" s="220"/>
      <c r="D128" s="220"/>
    </row>
  </sheetData>
  <mergeCells count="15">
    <mergeCell ref="B6:D10"/>
    <mergeCell ref="A11:A12"/>
    <mergeCell ref="D11:D12"/>
    <mergeCell ref="A13:A15"/>
    <mergeCell ref="B13:D13"/>
    <mergeCell ref="A24:A26"/>
    <mergeCell ref="B12:C12"/>
    <mergeCell ref="B14:D15"/>
    <mergeCell ref="B16:D19"/>
    <mergeCell ref="B21:D22"/>
    <mergeCell ref="B24:D26"/>
    <mergeCell ref="A16:A19"/>
    <mergeCell ref="B20:D20"/>
    <mergeCell ref="A21:A22"/>
    <mergeCell ref="B23:D23"/>
  </mergeCells>
  <pageMargins left="0.35" right="0.17" top="0.35" bottom="0.36" header="0.21" footer="0.2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selection activeCell="B21" sqref="B21:D22"/>
    </sheetView>
  </sheetViews>
  <sheetFormatPr defaultRowHeight="12.75" x14ac:dyDescent="0.2"/>
  <cols>
    <col min="1" max="1" width="26.28515625" style="159" customWidth="1"/>
    <col min="2" max="3" width="27.85546875" style="159" customWidth="1"/>
    <col min="4" max="4" width="25.7109375" style="159" customWidth="1"/>
    <col min="5" max="256" width="9.140625" style="159"/>
    <col min="257" max="257" width="26.28515625" style="159" customWidth="1"/>
    <col min="258" max="260" width="27.85546875" style="159" customWidth="1"/>
    <col min="261" max="512" width="9.140625" style="159"/>
    <col min="513" max="513" width="26.28515625" style="159" customWidth="1"/>
    <col min="514" max="516" width="27.85546875" style="159" customWidth="1"/>
    <col min="517" max="768" width="9.140625" style="159"/>
    <col min="769" max="769" width="26.28515625" style="159" customWidth="1"/>
    <col min="770" max="772" width="27.85546875" style="159" customWidth="1"/>
    <col min="773" max="1024" width="9.140625" style="159"/>
    <col min="1025" max="1025" width="26.28515625" style="159" customWidth="1"/>
    <col min="1026" max="1028" width="27.85546875" style="159" customWidth="1"/>
    <col min="1029" max="1280" width="9.140625" style="159"/>
    <col min="1281" max="1281" width="26.28515625" style="159" customWidth="1"/>
    <col min="1282" max="1284" width="27.85546875" style="159" customWidth="1"/>
    <col min="1285" max="1536" width="9.140625" style="159"/>
    <col min="1537" max="1537" width="26.28515625" style="159" customWidth="1"/>
    <col min="1538" max="1540" width="27.85546875" style="159" customWidth="1"/>
    <col min="1541" max="1792" width="9.140625" style="159"/>
    <col min="1793" max="1793" width="26.28515625" style="159" customWidth="1"/>
    <col min="1794" max="1796" width="27.85546875" style="159" customWidth="1"/>
    <col min="1797" max="2048" width="9.140625" style="159"/>
    <col min="2049" max="2049" width="26.28515625" style="159" customWidth="1"/>
    <col min="2050" max="2052" width="27.85546875" style="159" customWidth="1"/>
    <col min="2053" max="2304" width="9.140625" style="159"/>
    <col min="2305" max="2305" width="26.28515625" style="159" customWidth="1"/>
    <col min="2306" max="2308" width="27.85546875" style="159" customWidth="1"/>
    <col min="2309" max="2560" width="9.140625" style="159"/>
    <col min="2561" max="2561" width="26.28515625" style="159" customWidth="1"/>
    <col min="2562" max="2564" width="27.85546875" style="159" customWidth="1"/>
    <col min="2565" max="2816" width="9.140625" style="159"/>
    <col min="2817" max="2817" width="26.28515625" style="159" customWidth="1"/>
    <col min="2818" max="2820" width="27.85546875" style="159" customWidth="1"/>
    <col min="2821" max="3072" width="9.140625" style="159"/>
    <col min="3073" max="3073" width="26.28515625" style="159" customWidth="1"/>
    <col min="3074" max="3076" width="27.85546875" style="159" customWidth="1"/>
    <col min="3077" max="3328" width="9.140625" style="159"/>
    <col min="3329" max="3329" width="26.28515625" style="159" customWidth="1"/>
    <col min="3330" max="3332" width="27.85546875" style="159" customWidth="1"/>
    <col min="3333" max="3584" width="9.140625" style="159"/>
    <col min="3585" max="3585" width="26.28515625" style="159" customWidth="1"/>
    <col min="3586" max="3588" width="27.85546875" style="159" customWidth="1"/>
    <col min="3589" max="3840" width="9.140625" style="159"/>
    <col min="3841" max="3841" width="26.28515625" style="159" customWidth="1"/>
    <col min="3842" max="3844" width="27.85546875" style="159" customWidth="1"/>
    <col min="3845" max="4096" width="9.140625" style="159"/>
    <col min="4097" max="4097" width="26.28515625" style="159" customWidth="1"/>
    <col min="4098" max="4100" width="27.85546875" style="159" customWidth="1"/>
    <col min="4101" max="4352" width="9.140625" style="159"/>
    <col min="4353" max="4353" width="26.28515625" style="159" customWidth="1"/>
    <col min="4354" max="4356" width="27.85546875" style="159" customWidth="1"/>
    <col min="4357" max="4608" width="9.140625" style="159"/>
    <col min="4609" max="4609" width="26.28515625" style="159" customWidth="1"/>
    <col min="4610" max="4612" width="27.85546875" style="159" customWidth="1"/>
    <col min="4613" max="4864" width="9.140625" style="159"/>
    <col min="4865" max="4865" width="26.28515625" style="159" customWidth="1"/>
    <col min="4866" max="4868" width="27.85546875" style="159" customWidth="1"/>
    <col min="4869" max="5120" width="9.140625" style="159"/>
    <col min="5121" max="5121" width="26.28515625" style="159" customWidth="1"/>
    <col min="5122" max="5124" width="27.85546875" style="159" customWidth="1"/>
    <col min="5125" max="5376" width="9.140625" style="159"/>
    <col min="5377" max="5377" width="26.28515625" style="159" customWidth="1"/>
    <col min="5378" max="5380" width="27.85546875" style="159" customWidth="1"/>
    <col min="5381" max="5632" width="9.140625" style="159"/>
    <col min="5633" max="5633" width="26.28515625" style="159" customWidth="1"/>
    <col min="5634" max="5636" width="27.85546875" style="159" customWidth="1"/>
    <col min="5637" max="5888" width="9.140625" style="159"/>
    <col min="5889" max="5889" width="26.28515625" style="159" customWidth="1"/>
    <col min="5890" max="5892" width="27.85546875" style="159" customWidth="1"/>
    <col min="5893" max="6144" width="9.140625" style="159"/>
    <col min="6145" max="6145" width="26.28515625" style="159" customWidth="1"/>
    <col min="6146" max="6148" width="27.85546875" style="159" customWidth="1"/>
    <col min="6149" max="6400" width="9.140625" style="159"/>
    <col min="6401" max="6401" width="26.28515625" style="159" customWidth="1"/>
    <col min="6402" max="6404" width="27.85546875" style="159" customWidth="1"/>
    <col min="6405" max="6656" width="9.140625" style="159"/>
    <col min="6657" max="6657" width="26.28515625" style="159" customWidth="1"/>
    <col min="6658" max="6660" width="27.85546875" style="159" customWidth="1"/>
    <col min="6661" max="6912" width="9.140625" style="159"/>
    <col min="6913" max="6913" width="26.28515625" style="159" customWidth="1"/>
    <col min="6914" max="6916" width="27.85546875" style="159" customWidth="1"/>
    <col min="6917" max="7168" width="9.140625" style="159"/>
    <col min="7169" max="7169" width="26.28515625" style="159" customWidth="1"/>
    <col min="7170" max="7172" width="27.85546875" style="159" customWidth="1"/>
    <col min="7173" max="7424" width="9.140625" style="159"/>
    <col min="7425" max="7425" width="26.28515625" style="159" customWidth="1"/>
    <col min="7426" max="7428" width="27.85546875" style="159" customWidth="1"/>
    <col min="7429" max="7680" width="9.140625" style="159"/>
    <col min="7681" max="7681" width="26.28515625" style="159" customWidth="1"/>
    <col min="7682" max="7684" width="27.85546875" style="159" customWidth="1"/>
    <col min="7685" max="7936" width="9.140625" style="159"/>
    <col min="7937" max="7937" width="26.28515625" style="159" customWidth="1"/>
    <col min="7938" max="7940" width="27.85546875" style="159" customWidth="1"/>
    <col min="7941" max="8192" width="9.140625" style="159"/>
    <col min="8193" max="8193" width="26.28515625" style="159" customWidth="1"/>
    <col min="8194" max="8196" width="27.85546875" style="159" customWidth="1"/>
    <col min="8197" max="8448" width="9.140625" style="159"/>
    <col min="8449" max="8449" width="26.28515625" style="159" customWidth="1"/>
    <col min="8450" max="8452" width="27.85546875" style="159" customWidth="1"/>
    <col min="8453" max="8704" width="9.140625" style="159"/>
    <col min="8705" max="8705" width="26.28515625" style="159" customWidth="1"/>
    <col min="8706" max="8708" width="27.85546875" style="159" customWidth="1"/>
    <col min="8709" max="8960" width="9.140625" style="159"/>
    <col min="8961" max="8961" width="26.28515625" style="159" customWidth="1"/>
    <col min="8962" max="8964" width="27.85546875" style="159" customWidth="1"/>
    <col min="8965" max="9216" width="9.140625" style="159"/>
    <col min="9217" max="9217" width="26.28515625" style="159" customWidth="1"/>
    <col min="9218" max="9220" width="27.85546875" style="159" customWidth="1"/>
    <col min="9221" max="9472" width="9.140625" style="159"/>
    <col min="9473" max="9473" width="26.28515625" style="159" customWidth="1"/>
    <col min="9474" max="9476" width="27.85546875" style="159" customWidth="1"/>
    <col min="9477" max="9728" width="9.140625" style="159"/>
    <col min="9729" max="9729" width="26.28515625" style="159" customWidth="1"/>
    <col min="9730" max="9732" width="27.85546875" style="159" customWidth="1"/>
    <col min="9733" max="9984" width="9.140625" style="159"/>
    <col min="9985" max="9985" width="26.28515625" style="159" customWidth="1"/>
    <col min="9986" max="9988" width="27.85546875" style="159" customWidth="1"/>
    <col min="9989" max="10240" width="9.140625" style="159"/>
    <col min="10241" max="10241" width="26.28515625" style="159" customWidth="1"/>
    <col min="10242" max="10244" width="27.85546875" style="159" customWidth="1"/>
    <col min="10245" max="10496" width="9.140625" style="159"/>
    <col min="10497" max="10497" width="26.28515625" style="159" customWidth="1"/>
    <col min="10498" max="10500" width="27.85546875" style="159" customWidth="1"/>
    <col min="10501" max="10752" width="9.140625" style="159"/>
    <col min="10753" max="10753" width="26.28515625" style="159" customWidth="1"/>
    <col min="10754" max="10756" width="27.85546875" style="159" customWidth="1"/>
    <col min="10757" max="11008" width="9.140625" style="159"/>
    <col min="11009" max="11009" width="26.28515625" style="159" customWidth="1"/>
    <col min="11010" max="11012" width="27.85546875" style="159" customWidth="1"/>
    <col min="11013" max="11264" width="9.140625" style="159"/>
    <col min="11265" max="11265" width="26.28515625" style="159" customWidth="1"/>
    <col min="11266" max="11268" width="27.85546875" style="159" customWidth="1"/>
    <col min="11269" max="11520" width="9.140625" style="159"/>
    <col min="11521" max="11521" width="26.28515625" style="159" customWidth="1"/>
    <col min="11522" max="11524" width="27.85546875" style="159" customWidth="1"/>
    <col min="11525" max="11776" width="9.140625" style="159"/>
    <col min="11777" max="11777" width="26.28515625" style="159" customWidth="1"/>
    <col min="11778" max="11780" width="27.85546875" style="159" customWidth="1"/>
    <col min="11781" max="12032" width="9.140625" style="159"/>
    <col min="12033" max="12033" width="26.28515625" style="159" customWidth="1"/>
    <col min="12034" max="12036" width="27.85546875" style="159" customWidth="1"/>
    <col min="12037" max="12288" width="9.140625" style="159"/>
    <col min="12289" max="12289" width="26.28515625" style="159" customWidth="1"/>
    <col min="12290" max="12292" width="27.85546875" style="159" customWidth="1"/>
    <col min="12293" max="12544" width="9.140625" style="159"/>
    <col min="12545" max="12545" width="26.28515625" style="159" customWidth="1"/>
    <col min="12546" max="12548" width="27.85546875" style="159" customWidth="1"/>
    <col min="12549" max="12800" width="9.140625" style="159"/>
    <col min="12801" max="12801" width="26.28515625" style="159" customWidth="1"/>
    <col min="12802" max="12804" width="27.85546875" style="159" customWidth="1"/>
    <col min="12805" max="13056" width="9.140625" style="159"/>
    <col min="13057" max="13057" width="26.28515625" style="159" customWidth="1"/>
    <col min="13058" max="13060" width="27.85546875" style="159" customWidth="1"/>
    <col min="13061" max="13312" width="9.140625" style="159"/>
    <col min="13313" max="13313" width="26.28515625" style="159" customWidth="1"/>
    <col min="13314" max="13316" width="27.85546875" style="159" customWidth="1"/>
    <col min="13317" max="13568" width="9.140625" style="159"/>
    <col min="13569" max="13569" width="26.28515625" style="159" customWidth="1"/>
    <col min="13570" max="13572" width="27.85546875" style="159" customWidth="1"/>
    <col min="13573" max="13824" width="9.140625" style="159"/>
    <col min="13825" max="13825" width="26.28515625" style="159" customWidth="1"/>
    <col min="13826" max="13828" width="27.85546875" style="159" customWidth="1"/>
    <col min="13829" max="14080" width="9.140625" style="159"/>
    <col min="14081" max="14081" width="26.28515625" style="159" customWidth="1"/>
    <col min="14082" max="14084" width="27.85546875" style="159" customWidth="1"/>
    <col min="14085" max="14336" width="9.140625" style="159"/>
    <col min="14337" max="14337" width="26.28515625" style="159" customWidth="1"/>
    <col min="14338" max="14340" width="27.85546875" style="159" customWidth="1"/>
    <col min="14341" max="14592" width="9.140625" style="159"/>
    <col min="14593" max="14593" width="26.28515625" style="159" customWidth="1"/>
    <col min="14594" max="14596" width="27.85546875" style="159" customWidth="1"/>
    <col min="14597" max="14848" width="9.140625" style="159"/>
    <col min="14849" max="14849" width="26.28515625" style="159" customWidth="1"/>
    <col min="14850" max="14852" width="27.85546875" style="159" customWidth="1"/>
    <col min="14853" max="15104" width="9.140625" style="159"/>
    <col min="15105" max="15105" width="26.28515625" style="159" customWidth="1"/>
    <col min="15106" max="15108" width="27.85546875" style="159" customWidth="1"/>
    <col min="15109" max="15360" width="9.140625" style="159"/>
    <col min="15361" max="15361" width="26.28515625" style="159" customWidth="1"/>
    <col min="15362" max="15364" width="27.85546875" style="159" customWidth="1"/>
    <col min="15365" max="15616" width="9.140625" style="159"/>
    <col min="15617" max="15617" width="26.28515625" style="159" customWidth="1"/>
    <col min="15618" max="15620" width="27.85546875" style="159" customWidth="1"/>
    <col min="15621" max="15872" width="9.140625" style="159"/>
    <col min="15873" max="15873" width="26.28515625" style="159" customWidth="1"/>
    <col min="15874" max="15876" width="27.85546875" style="159" customWidth="1"/>
    <col min="15877" max="16128" width="9.140625" style="159"/>
    <col min="16129" max="16129" width="26.28515625" style="159" customWidth="1"/>
    <col min="16130" max="16132" width="27.85546875" style="159" customWidth="1"/>
    <col min="16133" max="16384" width="9.140625" style="159"/>
  </cols>
  <sheetData>
    <row r="1" spans="1:4" ht="18.75" x14ac:dyDescent="0.3">
      <c r="A1" s="219" t="s">
        <v>385</v>
      </c>
      <c r="B1" s="219"/>
      <c r="C1" s="219"/>
      <c r="D1" s="220"/>
    </row>
    <row r="2" spans="1:4" x14ac:dyDescent="0.2">
      <c r="A2" s="221"/>
      <c r="B2" s="221"/>
      <c r="C2" s="221"/>
      <c r="D2" s="220"/>
    </row>
    <row r="3" spans="1:4" x14ac:dyDescent="0.2">
      <c r="A3" s="221"/>
      <c r="B3" s="221"/>
      <c r="C3" s="221"/>
      <c r="D3" s="220"/>
    </row>
    <row r="4" spans="1:4" ht="15" x14ac:dyDescent="0.25">
      <c r="A4" s="222" t="s">
        <v>386</v>
      </c>
      <c r="B4" s="223" t="s">
        <v>431</v>
      </c>
      <c r="C4" s="222"/>
      <c r="D4" s="223"/>
    </row>
    <row r="5" spans="1:4" ht="15" x14ac:dyDescent="0.25">
      <c r="A5" s="222"/>
      <c r="B5" s="222"/>
      <c r="C5" s="222"/>
      <c r="D5" s="223"/>
    </row>
    <row r="6" spans="1:4" ht="15" customHeight="1" x14ac:dyDescent="0.2">
      <c r="A6" s="222" t="s">
        <v>387</v>
      </c>
      <c r="B6" s="321" t="s">
        <v>449</v>
      </c>
      <c r="C6" s="321"/>
      <c r="D6" s="321"/>
    </row>
    <row r="7" spans="1:4" x14ac:dyDescent="0.2">
      <c r="A7" s="160"/>
      <c r="B7" s="321"/>
      <c r="C7" s="321"/>
      <c r="D7" s="321"/>
    </row>
    <row r="8" spans="1:4" x14ac:dyDescent="0.2">
      <c r="A8" s="160"/>
      <c r="B8" s="321"/>
      <c r="C8" s="321"/>
      <c r="D8" s="321"/>
    </row>
    <row r="9" spans="1:4" x14ac:dyDescent="0.2">
      <c r="A9" s="160"/>
      <c r="B9" s="321"/>
      <c r="C9" s="321"/>
      <c r="D9" s="321"/>
    </row>
    <row r="10" spans="1:4" ht="16.5" thickBot="1" x14ac:dyDescent="0.3">
      <c r="A10" s="224"/>
      <c r="B10" s="322"/>
      <c r="C10" s="322"/>
      <c r="D10" s="322"/>
    </row>
    <row r="11" spans="1:4" ht="23.25" customHeight="1" x14ac:dyDescent="0.2">
      <c r="A11" s="308" t="s">
        <v>388</v>
      </c>
      <c r="B11" s="310" t="s">
        <v>464</v>
      </c>
      <c r="C11" s="311"/>
      <c r="D11" s="323"/>
    </row>
    <row r="12" spans="1:4" ht="29.25" customHeight="1" thickBot="1" x14ac:dyDescent="0.25">
      <c r="A12" s="309"/>
      <c r="B12" s="331" t="s">
        <v>462</v>
      </c>
      <c r="C12" s="332"/>
      <c r="D12" s="324"/>
    </row>
    <row r="13" spans="1:4" ht="18" customHeight="1" x14ac:dyDescent="0.2">
      <c r="A13" s="308" t="s">
        <v>389</v>
      </c>
      <c r="B13" s="325" t="s">
        <v>454</v>
      </c>
      <c r="C13" s="325"/>
      <c r="D13" s="326"/>
    </row>
    <row r="14" spans="1:4" ht="12.75" customHeight="1" x14ac:dyDescent="0.2">
      <c r="A14" s="308"/>
      <c r="B14" s="333" t="s">
        <v>465</v>
      </c>
      <c r="C14" s="334"/>
      <c r="D14" s="335"/>
    </row>
    <row r="15" spans="1:4" ht="18.75" customHeight="1" thickBot="1" x14ac:dyDescent="0.25">
      <c r="A15" s="309"/>
      <c r="B15" s="336"/>
      <c r="C15" s="322"/>
      <c r="D15" s="337"/>
    </row>
    <row r="16" spans="1:4" ht="35.25" customHeight="1" x14ac:dyDescent="0.2">
      <c r="A16" s="308" t="s">
        <v>390</v>
      </c>
      <c r="B16" s="338" t="s">
        <v>466</v>
      </c>
      <c r="C16" s="339"/>
      <c r="D16" s="340"/>
    </row>
    <row r="17" spans="1:6" ht="35.25" customHeight="1" x14ac:dyDescent="0.2">
      <c r="A17" s="308"/>
      <c r="B17" s="341"/>
      <c r="C17" s="321"/>
      <c r="D17" s="342"/>
    </row>
    <row r="18" spans="1:6" ht="35.25" customHeight="1" x14ac:dyDescent="0.2">
      <c r="A18" s="308"/>
      <c r="B18" s="341"/>
      <c r="C18" s="321"/>
      <c r="D18" s="342"/>
    </row>
    <row r="19" spans="1:6" ht="9" customHeight="1" thickBot="1" x14ac:dyDescent="0.25">
      <c r="A19" s="308"/>
      <c r="B19" s="336"/>
      <c r="C19" s="322"/>
      <c r="D19" s="337"/>
    </row>
    <row r="20" spans="1:6" ht="55.5" customHeight="1" thickBot="1" x14ac:dyDescent="0.25">
      <c r="A20" s="230" t="s">
        <v>391</v>
      </c>
      <c r="B20" s="312" t="s">
        <v>467</v>
      </c>
      <c r="C20" s="313"/>
      <c r="D20" s="314"/>
      <c r="F20" s="231"/>
    </row>
    <row r="21" spans="1:6" ht="125.25" customHeight="1" x14ac:dyDescent="0.2">
      <c r="A21" s="308" t="s">
        <v>392</v>
      </c>
      <c r="B21" s="343" t="s">
        <v>468</v>
      </c>
      <c r="C21" s="344"/>
      <c r="D21" s="345"/>
    </row>
    <row r="22" spans="1:6" ht="48" customHeight="1" thickBot="1" x14ac:dyDescent="0.25">
      <c r="A22" s="308"/>
      <c r="B22" s="346"/>
      <c r="C22" s="347"/>
      <c r="D22" s="348"/>
    </row>
    <row r="23" spans="1:6" ht="63.75" customHeight="1" thickBot="1" x14ac:dyDescent="0.25">
      <c r="A23" s="232" t="s">
        <v>393</v>
      </c>
      <c r="B23" s="312" t="s">
        <v>469</v>
      </c>
      <c r="C23" s="313"/>
      <c r="D23" s="314"/>
    </row>
    <row r="24" spans="1:6" ht="30" customHeight="1" x14ac:dyDescent="0.2">
      <c r="A24" s="308" t="s">
        <v>394</v>
      </c>
      <c r="B24" s="338" t="s">
        <v>470</v>
      </c>
      <c r="C24" s="339"/>
      <c r="D24" s="340"/>
    </row>
    <row r="25" spans="1:6" x14ac:dyDescent="0.2">
      <c r="A25" s="308"/>
      <c r="B25" s="341"/>
      <c r="C25" s="321"/>
      <c r="D25" s="342"/>
    </row>
    <row r="26" spans="1:6" ht="13.5" thickBot="1" x14ac:dyDescent="0.25">
      <c r="A26" s="309"/>
      <c r="B26" s="336"/>
      <c r="C26" s="322"/>
      <c r="D26" s="337"/>
    </row>
    <row r="27" spans="1:6" ht="15" x14ac:dyDescent="0.25">
      <c r="A27" s="239"/>
      <c r="B27" s="239"/>
      <c r="C27" s="239"/>
      <c r="D27" s="220"/>
    </row>
    <row r="28" spans="1:6" x14ac:dyDescent="0.2">
      <c r="A28" s="220"/>
      <c r="B28" s="220"/>
      <c r="C28" s="220"/>
      <c r="D28" s="220"/>
    </row>
    <row r="29" spans="1:6" x14ac:dyDescent="0.2">
      <c r="A29" s="220"/>
      <c r="B29" s="220"/>
      <c r="C29" s="220"/>
      <c r="D29" s="220"/>
    </row>
    <row r="30" spans="1:6" x14ac:dyDescent="0.2">
      <c r="A30" s="220"/>
      <c r="B30" s="220"/>
      <c r="C30" s="220"/>
      <c r="D30" s="220"/>
    </row>
    <row r="31" spans="1:6" x14ac:dyDescent="0.2">
      <c r="A31" s="220"/>
      <c r="B31" s="220"/>
      <c r="C31" s="220"/>
      <c r="D31" s="220"/>
    </row>
    <row r="32" spans="1:6" x14ac:dyDescent="0.2">
      <c r="A32" s="220"/>
      <c r="B32" s="220"/>
      <c r="C32" s="220"/>
      <c r="D32" s="220"/>
    </row>
    <row r="33" spans="1:4" x14ac:dyDescent="0.2">
      <c r="A33" s="220"/>
      <c r="B33" s="220"/>
      <c r="C33" s="220"/>
      <c r="D33" s="220"/>
    </row>
    <row r="34" spans="1:4" x14ac:dyDescent="0.2">
      <c r="A34" s="220"/>
      <c r="B34" s="220"/>
      <c r="C34" s="220"/>
      <c r="D34" s="220"/>
    </row>
    <row r="35" spans="1:4" x14ac:dyDescent="0.2">
      <c r="A35" s="220"/>
      <c r="B35" s="220"/>
      <c r="C35" s="220"/>
      <c r="D35" s="220"/>
    </row>
    <row r="36" spans="1:4" x14ac:dyDescent="0.2">
      <c r="A36" s="220"/>
      <c r="B36" s="220"/>
      <c r="C36" s="220"/>
      <c r="D36" s="220"/>
    </row>
    <row r="37" spans="1:4" x14ac:dyDescent="0.2">
      <c r="A37" s="220"/>
      <c r="B37" s="220"/>
      <c r="C37" s="220"/>
      <c r="D37" s="220"/>
    </row>
    <row r="38" spans="1:4" x14ac:dyDescent="0.2">
      <c r="A38" s="220"/>
      <c r="B38" s="220"/>
      <c r="C38" s="220"/>
      <c r="D38" s="220"/>
    </row>
    <row r="39" spans="1:4" x14ac:dyDescent="0.2">
      <c r="A39" s="220"/>
      <c r="B39" s="220"/>
      <c r="C39" s="220"/>
      <c r="D39" s="220"/>
    </row>
    <row r="40" spans="1:4" x14ac:dyDescent="0.2">
      <c r="A40" s="220"/>
      <c r="B40" s="220"/>
      <c r="C40" s="220"/>
      <c r="D40" s="220"/>
    </row>
    <row r="41" spans="1:4" x14ac:dyDescent="0.2">
      <c r="A41" s="220"/>
      <c r="B41" s="220"/>
      <c r="C41" s="220"/>
      <c r="D41" s="220"/>
    </row>
    <row r="42" spans="1:4" x14ac:dyDescent="0.2">
      <c r="A42" s="220"/>
      <c r="B42" s="220"/>
      <c r="C42" s="220"/>
      <c r="D42" s="220"/>
    </row>
    <row r="43" spans="1:4" x14ac:dyDescent="0.2">
      <c r="A43" s="220"/>
      <c r="B43" s="220"/>
      <c r="C43" s="220"/>
      <c r="D43" s="220"/>
    </row>
    <row r="44" spans="1:4" x14ac:dyDescent="0.2">
      <c r="A44" s="220"/>
      <c r="B44" s="220"/>
      <c r="C44" s="220"/>
      <c r="D44" s="220"/>
    </row>
    <row r="45" spans="1:4" x14ac:dyDescent="0.2">
      <c r="A45" s="220"/>
      <c r="B45" s="220"/>
      <c r="C45" s="220"/>
      <c r="D45" s="220"/>
    </row>
    <row r="46" spans="1:4" x14ac:dyDescent="0.2">
      <c r="A46" s="220"/>
      <c r="B46" s="220"/>
      <c r="C46" s="220"/>
      <c r="D46" s="220"/>
    </row>
    <row r="47" spans="1:4" x14ac:dyDescent="0.2">
      <c r="A47" s="220"/>
      <c r="B47" s="220"/>
      <c r="C47" s="220"/>
      <c r="D47" s="220"/>
    </row>
    <row r="48" spans="1:4" x14ac:dyDescent="0.2">
      <c r="A48" s="220"/>
      <c r="B48" s="220"/>
      <c r="C48" s="220"/>
      <c r="D48" s="220"/>
    </row>
    <row r="49" spans="1:4" x14ac:dyDescent="0.2">
      <c r="A49" s="220"/>
      <c r="B49" s="220"/>
      <c r="C49" s="220"/>
      <c r="D49" s="220"/>
    </row>
    <row r="50" spans="1:4" x14ac:dyDescent="0.2">
      <c r="A50" s="220"/>
      <c r="B50" s="220"/>
      <c r="C50" s="220"/>
      <c r="D50" s="220"/>
    </row>
    <row r="51" spans="1:4" x14ac:dyDescent="0.2">
      <c r="A51" s="220"/>
      <c r="B51" s="220"/>
      <c r="C51" s="220"/>
      <c r="D51" s="220"/>
    </row>
    <row r="52" spans="1:4" x14ac:dyDescent="0.2">
      <c r="A52" s="220"/>
      <c r="B52" s="220"/>
      <c r="C52" s="220"/>
      <c r="D52" s="220"/>
    </row>
    <row r="53" spans="1:4" x14ac:dyDescent="0.2">
      <c r="A53" s="220"/>
      <c r="B53" s="220"/>
      <c r="C53" s="220"/>
      <c r="D53" s="220"/>
    </row>
    <row r="54" spans="1:4" x14ac:dyDescent="0.2">
      <c r="A54" s="220"/>
      <c r="B54" s="220"/>
      <c r="C54" s="220"/>
      <c r="D54" s="220"/>
    </row>
    <row r="55" spans="1:4" x14ac:dyDescent="0.2">
      <c r="A55" s="220"/>
      <c r="B55" s="220"/>
      <c r="C55" s="220"/>
      <c r="D55" s="220"/>
    </row>
    <row r="56" spans="1:4" x14ac:dyDescent="0.2">
      <c r="A56" s="220"/>
      <c r="B56" s="220"/>
      <c r="C56" s="220"/>
      <c r="D56" s="220"/>
    </row>
    <row r="57" spans="1:4" x14ac:dyDescent="0.2">
      <c r="A57" s="220"/>
      <c r="B57" s="220"/>
      <c r="C57" s="220"/>
      <c r="D57" s="220"/>
    </row>
    <row r="58" spans="1:4" x14ac:dyDescent="0.2">
      <c r="A58" s="220"/>
      <c r="B58" s="220"/>
      <c r="C58" s="220"/>
      <c r="D58" s="220"/>
    </row>
    <row r="59" spans="1:4" x14ac:dyDescent="0.2">
      <c r="A59" s="220"/>
      <c r="B59" s="220"/>
      <c r="C59" s="220"/>
      <c r="D59" s="220"/>
    </row>
    <row r="60" spans="1:4" x14ac:dyDescent="0.2">
      <c r="A60" s="220"/>
      <c r="B60" s="220"/>
      <c r="C60" s="220"/>
      <c r="D60" s="220"/>
    </row>
    <row r="61" spans="1:4" x14ac:dyDescent="0.2">
      <c r="A61" s="220"/>
      <c r="B61" s="220"/>
      <c r="C61" s="220"/>
      <c r="D61" s="220"/>
    </row>
    <row r="62" spans="1:4" x14ac:dyDescent="0.2">
      <c r="A62" s="220"/>
      <c r="B62" s="220"/>
      <c r="C62" s="220"/>
      <c r="D62" s="220"/>
    </row>
    <row r="63" spans="1:4" x14ac:dyDescent="0.2">
      <c r="A63" s="220"/>
      <c r="B63" s="220"/>
      <c r="C63" s="220"/>
      <c r="D63" s="220"/>
    </row>
    <row r="64" spans="1:4" x14ac:dyDescent="0.2">
      <c r="A64" s="220"/>
      <c r="B64" s="220"/>
      <c r="C64" s="220"/>
      <c r="D64" s="220"/>
    </row>
    <row r="65" spans="1:4" x14ac:dyDescent="0.2">
      <c r="A65" s="220"/>
      <c r="B65" s="220"/>
      <c r="C65" s="220"/>
      <c r="D65" s="220"/>
    </row>
    <row r="66" spans="1:4" x14ac:dyDescent="0.2">
      <c r="A66" s="220"/>
      <c r="B66" s="220"/>
      <c r="C66" s="220"/>
      <c r="D66" s="220"/>
    </row>
    <row r="67" spans="1:4" x14ac:dyDescent="0.2">
      <c r="A67" s="220"/>
      <c r="B67" s="220"/>
      <c r="C67" s="220"/>
      <c r="D67" s="220"/>
    </row>
    <row r="68" spans="1:4" x14ac:dyDescent="0.2">
      <c r="A68" s="220"/>
      <c r="B68" s="220"/>
      <c r="C68" s="220"/>
      <c r="D68" s="220"/>
    </row>
    <row r="69" spans="1:4" x14ac:dyDescent="0.2">
      <c r="A69" s="220"/>
      <c r="B69" s="220"/>
      <c r="C69" s="220"/>
      <c r="D69" s="220"/>
    </row>
    <row r="70" spans="1:4" x14ac:dyDescent="0.2">
      <c r="A70" s="220"/>
      <c r="B70" s="220"/>
      <c r="C70" s="220"/>
      <c r="D70" s="220"/>
    </row>
    <row r="71" spans="1:4" x14ac:dyDescent="0.2">
      <c r="A71" s="220"/>
      <c r="B71" s="220"/>
      <c r="C71" s="220"/>
      <c r="D71" s="220"/>
    </row>
    <row r="72" spans="1:4" x14ac:dyDescent="0.2">
      <c r="A72" s="220"/>
      <c r="B72" s="220"/>
      <c r="C72" s="220"/>
      <c r="D72" s="220"/>
    </row>
    <row r="73" spans="1:4" x14ac:dyDescent="0.2">
      <c r="A73" s="220"/>
      <c r="B73" s="220"/>
      <c r="C73" s="220"/>
      <c r="D73" s="220"/>
    </row>
    <row r="74" spans="1:4" x14ac:dyDescent="0.2">
      <c r="A74" s="220"/>
      <c r="B74" s="220"/>
      <c r="C74" s="220"/>
      <c r="D74" s="220"/>
    </row>
    <row r="75" spans="1:4" x14ac:dyDescent="0.2">
      <c r="A75" s="220"/>
      <c r="B75" s="220"/>
      <c r="C75" s="220"/>
      <c r="D75" s="220"/>
    </row>
    <row r="76" spans="1:4" x14ac:dyDescent="0.2">
      <c r="A76" s="220"/>
      <c r="B76" s="220"/>
      <c r="C76" s="220"/>
      <c r="D76" s="220"/>
    </row>
    <row r="77" spans="1:4" x14ac:dyDescent="0.2">
      <c r="A77" s="220"/>
      <c r="B77" s="220"/>
      <c r="C77" s="220"/>
      <c r="D77" s="220"/>
    </row>
    <row r="78" spans="1:4" x14ac:dyDescent="0.2">
      <c r="A78" s="220"/>
      <c r="B78" s="220"/>
      <c r="C78" s="220"/>
      <c r="D78" s="220"/>
    </row>
    <row r="79" spans="1:4" x14ac:dyDescent="0.2">
      <c r="A79" s="220"/>
      <c r="B79" s="220"/>
      <c r="C79" s="220"/>
      <c r="D79" s="220"/>
    </row>
    <row r="80" spans="1:4" x14ac:dyDescent="0.2">
      <c r="A80" s="220"/>
      <c r="B80" s="220"/>
      <c r="C80" s="220"/>
      <c r="D80" s="220"/>
    </row>
    <row r="81" spans="1:4" x14ac:dyDescent="0.2">
      <c r="A81" s="220"/>
      <c r="B81" s="220"/>
      <c r="C81" s="220"/>
      <c r="D81" s="220"/>
    </row>
    <row r="82" spans="1:4" x14ac:dyDescent="0.2">
      <c r="A82" s="220"/>
      <c r="B82" s="220"/>
      <c r="C82" s="220"/>
      <c r="D82" s="220"/>
    </row>
    <row r="83" spans="1:4" x14ac:dyDescent="0.2">
      <c r="A83" s="220"/>
      <c r="B83" s="220"/>
      <c r="C83" s="220"/>
      <c r="D83" s="220"/>
    </row>
    <row r="84" spans="1:4" x14ac:dyDescent="0.2">
      <c r="A84" s="220"/>
      <c r="B84" s="220"/>
      <c r="C84" s="220"/>
      <c r="D84" s="220"/>
    </row>
    <row r="85" spans="1:4" x14ac:dyDescent="0.2">
      <c r="A85" s="220"/>
      <c r="B85" s="220"/>
      <c r="C85" s="220"/>
      <c r="D85" s="220"/>
    </row>
    <row r="86" spans="1:4" x14ac:dyDescent="0.2">
      <c r="A86" s="220"/>
      <c r="B86" s="220"/>
      <c r="C86" s="220"/>
      <c r="D86" s="220"/>
    </row>
    <row r="87" spans="1:4" x14ac:dyDescent="0.2">
      <c r="A87" s="220"/>
      <c r="B87" s="220"/>
      <c r="C87" s="220"/>
      <c r="D87" s="220"/>
    </row>
    <row r="88" spans="1:4" x14ac:dyDescent="0.2">
      <c r="A88" s="220"/>
      <c r="B88" s="220"/>
      <c r="C88" s="220"/>
      <c r="D88" s="220"/>
    </row>
    <row r="89" spans="1:4" x14ac:dyDescent="0.2">
      <c r="A89" s="220"/>
      <c r="B89" s="220"/>
      <c r="C89" s="220"/>
      <c r="D89" s="220"/>
    </row>
    <row r="90" spans="1:4" x14ac:dyDescent="0.2">
      <c r="A90" s="220"/>
      <c r="B90" s="220"/>
      <c r="C90" s="220"/>
      <c r="D90" s="220"/>
    </row>
    <row r="91" spans="1:4" x14ac:dyDescent="0.2">
      <c r="A91" s="220"/>
      <c r="B91" s="220"/>
      <c r="C91" s="220"/>
      <c r="D91" s="220"/>
    </row>
    <row r="92" spans="1:4" x14ac:dyDescent="0.2">
      <c r="A92" s="220"/>
      <c r="B92" s="220"/>
      <c r="C92" s="220"/>
      <c r="D92" s="220"/>
    </row>
    <row r="93" spans="1:4" x14ac:dyDescent="0.2">
      <c r="A93" s="220"/>
      <c r="B93" s="220"/>
      <c r="C93" s="220"/>
      <c r="D93" s="220"/>
    </row>
    <row r="94" spans="1:4" x14ac:dyDescent="0.2">
      <c r="A94" s="220"/>
      <c r="B94" s="220"/>
      <c r="C94" s="220"/>
      <c r="D94" s="220"/>
    </row>
    <row r="95" spans="1:4" x14ac:dyDescent="0.2">
      <c r="A95" s="220"/>
      <c r="B95" s="220"/>
      <c r="C95" s="220"/>
      <c r="D95" s="220"/>
    </row>
    <row r="96" spans="1:4" x14ac:dyDescent="0.2">
      <c r="A96" s="220"/>
      <c r="B96" s="220"/>
      <c r="C96" s="220"/>
      <c r="D96" s="220"/>
    </row>
    <row r="97" spans="1:4" x14ac:dyDescent="0.2">
      <c r="A97" s="220"/>
      <c r="B97" s="220"/>
      <c r="C97" s="220"/>
      <c r="D97" s="220"/>
    </row>
    <row r="98" spans="1:4" x14ac:dyDescent="0.2">
      <c r="A98" s="220"/>
      <c r="B98" s="220"/>
      <c r="C98" s="220"/>
      <c r="D98" s="220"/>
    </row>
    <row r="99" spans="1:4" x14ac:dyDescent="0.2">
      <c r="A99" s="220"/>
      <c r="B99" s="220"/>
      <c r="C99" s="220"/>
      <c r="D99" s="220"/>
    </row>
    <row r="100" spans="1:4" x14ac:dyDescent="0.2">
      <c r="A100" s="220"/>
      <c r="B100" s="220"/>
      <c r="C100" s="220"/>
      <c r="D100" s="220"/>
    </row>
    <row r="101" spans="1:4" x14ac:dyDescent="0.2">
      <c r="A101" s="220"/>
      <c r="B101" s="220"/>
      <c r="C101" s="220"/>
      <c r="D101" s="220"/>
    </row>
    <row r="102" spans="1:4" x14ac:dyDescent="0.2">
      <c r="A102" s="220"/>
      <c r="B102" s="220"/>
      <c r="C102" s="220"/>
      <c r="D102" s="220"/>
    </row>
    <row r="103" spans="1:4" x14ac:dyDescent="0.2">
      <c r="A103" s="220"/>
      <c r="B103" s="220"/>
      <c r="C103" s="220"/>
      <c r="D103" s="220"/>
    </row>
    <row r="104" spans="1:4" x14ac:dyDescent="0.2">
      <c r="A104" s="220"/>
      <c r="B104" s="220"/>
      <c r="C104" s="220"/>
      <c r="D104" s="220"/>
    </row>
    <row r="105" spans="1:4" x14ac:dyDescent="0.2">
      <c r="A105" s="220"/>
      <c r="B105" s="220"/>
      <c r="C105" s="220"/>
      <c r="D105" s="220"/>
    </row>
    <row r="106" spans="1:4" x14ac:dyDescent="0.2">
      <c r="A106" s="220"/>
      <c r="B106" s="220"/>
      <c r="C106" s="220"/>
      <c r="D106" s="220"/>
    </row>
    <row r="107" spans="1:4" x14ac:dyDescent="0.2">
      <c r="A107" s="220"/>
      <c r="B107" s="220"/>
      <c r="C107" s="220"/>
      <c r="D107" s="220"/>
    </row>
    <row r="108" spans="1:4" x14ac:dyDescent="0.2">
      <c r="A108" s="220"/>
      <c r="B108" s="220"/>
      <c r="C108" s="220"/>
      <c r="D108" s="220"/>
    </row>
    <row r="109" spans="1:4" x14ac:dyDescent="0.2">
      <c r="A109" s="220"/>
      <c r="B109" s="220"/>
      <c r="C109" s="220"/>
      <c r="D109" s="220"/>
    </row>
    <row r="110" spans="1:4" x14ac:dyDescent="0.2">
      <c r="A110" s="220"/>
      <c r="B110" s="220"/>
      <c r="C110" s="220"/>
      <c r="D110" s="220"/>
    </row>
    <row r="111" spans="1:4" x14ac:dyDescent="0.2">
      <c r="A111" s="220"/>
      <c r="B111" s="220"/>
      <c r="C111" s="220"/>
      <c r="D111" s="220"/>
    </row>
    <row r="112" spans="1:4" x14ac:dyDescent="0.2">
      <c r="A112" s="220"/>
      <c r="B112" s="220"/>
      <c r="C112" s="220"/>
      <c r="D112" s="220"/>
    </row>
    <row r="113" spans="1:4" x14ac:dyDescent="0.2">
      <c r="A113" s="220"/>
      <c r="B113" s="220"/>
      <c r="C113" s="220"/>
      <c r="D113" s="220"/>
    </row>
    <row r="114" spans="1:4" x14ac:dyDescent="0.2">
      <c r="A114" s="220"/>
      <c r="B114" s="220"/>
      <c r="C114" s="220"/>
      <c r="D114" s="220"/>
    </row>
    <row r="115" spans="1:4" x14ac:dyDescent="0.2">
      <c r="A115" s="220"/>
      <c r="B115" s="220"/>
      <c r="C115" s="220"/>
      <c r="D115" s="220"/>
    </row>
    <row r="116" spans="1:4" x14ac:dyDescent="0.2">
      <c r="A116" s="220"/>
      <c r="B116" s="220"/>
      <c r="C116" s="220"/>
      <c r="D116" s="220"/>
    </row>
    <row r="117" spans="1:4" x14ac:dyDescent="0.2">
      <c r="A117" s="220"/>
      <c r="B117" s="220"/>
      <c r="C117" s="220"/>
      <c r="D117" s="220"/>
    </row>
    <row r="118" spans="1:4" x14ac:dyDescent="0.2">
      <c r="A118" s="220"/>
      <c r="B118" s="220"/>
      <c r="C118" s="220"/>
      <c r="D118" s="220"/>
    </row>
    <row r="119" spans="1:4" x14ac:dyDescent="0.2">
      <c r="A119" s="220"/>
      <c r="B119" s="220"/>
      <c r="C119" s="220"/>
      <c r="D119" s="220"/>
    </row>
    <row r="120" spans="1:4" x14ac:dyDescent="0.2">
      <c r="A120" s="220"/>
      <c r="B120" s="220"/>
      <c r="C120" s="220"/>
      <c r="D120" s="220"/>
    </row>
    <row r="121" spans="1:4" x14ac:dyDescent="0.2">
      <c r="A121" s="220"/>
      <c r="B121" s="220"/>
      <c r="C121" s="220"/>
      <c r="D121" s="220"/>
    </row>
    <row r="122" spans="1:4" x14ac:dyDescent="0.2">
      <c r="A122" s="220"/>
      <c r="B122" s="220"/>
      <c r="C122" s="220"/>
      <c r="D122" s="220"/>
    </row>
    <row r="123" spans="1:4" x14ac:dyDescent="0.2">
      <c r="A123" s="220"/>
      <c r="B123" s="220"/>
      <c r="C123" s="220"/>
      <c r="D123" s="220"/>
    </row>
    <row r="124" spans="1:4" x14ac:dyDescent="0.2">
      <c r="A124" s="220"/>
      <c r="B124" s="220"/>
      <c r="C124" s="220"/>
      <c r="D124" s="220"/>
    </row>
    <row r="125" spans="1:4" x14ac:dyDescent="0.2">
      <c r="A125" s="220"/>
      <c r="B125" s="220"/>
      <c r="C125" s="220"/>
      <c r="D125" s="220"/>
    </row>
    <row r="126" spans="1:4" x14ac:dyDescent="0.2">
      <c r="A126" s="220"/>
      <c r="B126" s="220"/>
      <c r="C126" s="220"/>
      <c r="D126" s="220"/>
    </row>
    <row r="127" spans="1:4" x14ac:dyDescent="0.2">
      <c r="A127" s="220"/>
      <c r="B127" s="220"/>
      <c r="C127" s="220"/>
      <c r="D127" s="220"/>
    </row>
    <row r="128" spans="1:4" x14ac:dyDescent="0.2">
      <c r="A128" s="220"/>
      <c r="B128" s="220"/>
      <c r="C128" s="220"/>
      <c r="D128" s="220"/>
    </row>
  </sheetData>
  <mergeCells count="16">
    <mergeCell ref="B6:D10"/>
    <mergeCell ref="A11:A12"/>
    <mergeCell ref="D11:D12"/>
    <mergeCell ref="B12:C12"/>
    <mergeCell ref="A13:A15"/>
    <mergeCell ref="B13:D13"/>
    <mergeCell ref="B14:D15"/>
    <mergeCell ref="A24:A26"/>
    <mergeCell ref="B24:D26"/>
    <mergeCell ref="B11:C11"/>
    <mergeCell ref="A16:A19"/>
    <mergeCell ref="B16:D19"/>
    <mergeCell ref="B20:D20"/>
    <mergeCell ref="A21:A22"/>
    <mergeCell ref="B21:D22"/>
    <mergeCell ref="B23:D2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OPĆI DIO</vt:lpstr>
      <vt:lpstr>PRIHODI</vt:lpstr>
      <vt:lpstr>RASHODI</vt:lpstr>
      <vt:lpstr>Redovna d</vt:lpstr>
      <vt:lpstr>Održavanje</vt:lpstr>
      <vt:lpstr>Pomoćnici</vt:lpstr>
      <vt:lpstr>'OPĆI DIO'!Print_Area</vt:lpstr>
      <vt:lpstr>RASHODI!Print_Area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2018-11-06T15:38:52Z</cp:lastPrinted>
  <dcterms:created xsi:type="dcterms:W3CDTF">2017-09-21T11:58:02Z</dcterms:created>
  <dcterms:modified xsi:type="dcterms:W3CDTF">2018-11-06T16:25:23Z</dcterms:modified>
</cp:coreProperties>
</file>